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7025" windowHeight="10725" tabRatio="866" activeTab="1"/>
  </bookViews>
  <sheets>
    <sheet name="Загальна інформація" sheetId="1" r:id="rId1"/>
    <sheet name="За напрямами _ люди" sheetId="2" r:id="rId2"/>
    <sheet name="Учасники навчання за категоріям" sheetId="6" r:id="rId3"/>
    <sheet name="Учасники навчання за прогамами" sheetId="8" r:id="rId4"/>
    <sheet name="Викладачі" sheetId="9" r:id="rId5"/>
    <sheet name="Забезпечення" sheetId="10" r:id="rId6"/>
    <sheet name="Фінанси" sheetId="11" r:id="rId7"/>
    <sheet name="Напрями" sheetId="12" r:id="rId8"/>
  </sheets>
  <calcPr calcId="124519"/>
</workbook>
</file>

<file path=xl/calcChain.xml><?xml version="1.0" encoding="utf-8"?>
<calcChain xmlns="http://schemas.openxmlformats.org/spreadsheetml/2006/main">
  <c r="E3" i="9"/>
  <c r="E8"/>
  <c r="E7"/>
  <c r="E6"/>
  <c r="E2"/>
  <c r="E5"/>
  <c r="C36" i="1"/>
  <c r="C40"/>
  <c r="E4" i="9" s="1"/>
  <c r="C56" i="1"/>
  <c r="D29"/>
  <c r="E29"/>
  <c r="C29"/>
  <c r="D26"/>
  <c r="D25" s="1"/>
  <c r="E26"/>
  <c r="C26"/>
  <c r="C20"/>
  <c r="D20"/>
  <c r="E20"/>
  <c r="E14"/>
  <c r="E9" s="1"/>
  <c r="D10"/>
  <c r="D9" s="1"/>
  <c r="C10"/>
  <c r="C9" s="1"/>
  <c r="C25"/>
  <c r="E15" i="6"/>
  <c r="E14"/>
  <c r="E13"/>
  <c r="E9"/>
  <c r="E10"/>
  <c r="E11"/>
  <c r="E12"/>
  <c r="E8"/>
  <c r="E6"/>
  <c r="E7"/>
  <c r="E5"/>
  <c r="E3"/>
  <c r="E4"/>
  <c r="E2"/>
  <c r="F13" i="8"/>
  <c r="F12"/>
  <c r="F11"/>
  <c r="F10"/>
  <c r="F9"/>
  <c r="F8"/>
  <c r="F7"/>
  <c r="F6"/>
  <c r="F5"/>
  <c r="F4"/>
  <c r="F3"/>
  <c r="F2"/>
  <c r="E4" i="10"/>
  <c r="E5"/>
  <c r="E6"/>
  <c r="E3"/>
  <c r="E2"/>
  <c r="C3" i="11"/>
  <c r="C4"/>
  <c r="C5"/>
  <c r="C2"/>
  <c r="B3"/>
  <c r="B4"/>
  <c r="B5"/>
  <c r="B2"/>
  <c r="C2" i="12"/>
  <c r="D2"/>
  <c r="E2"/>
  <c r="F2"/>
  <c r="G2"/>
  <c r="H2"/>
  <c r="C3"/>
  <c r="D3"/>
  <c r="E3"/>
  <c r="F3"/>
  <c r="G3"/>
  <c r="H3"/>
  <c r="C4"/>
  <c r="D4"/>
  <c r="E4"/>
  <c r="F4"/>
  <c r="G4"/>
  <c r="H4"/>
  <c r="C5"/>
  <c r="D5"/>
  <c r="E5"/>
  <c r="F5"/>
  <c r="G5"/>
  <c r="H5"/>
  <c r="C6"/>
  <c r="D6"/>
  <c r="E6"/>
  <c r="F6"/>
  <c r="G6"/>
  <c r="H6"/>
  <c r="C7"/>
  <c r="D7"/>
  <c r="E7"/>
  <c r="F7"/>
  <c r="G7"/>
  <c r="H7"/>
  <c r="C8"/>
  <c r="D8"/>
  <c r="E8"/>
  <c r="F8"/>
  <c r="G8"/>
  <c r="H8"/>
  <c r="C9"/>
  <c r="D9"/>
  <c r="E9"/>
  <c r="F9"/>
  <c r="G9"/>
  <c r="H9"/>
  <c r="C10"/>
  <c r="D10"/>
  <c r="E10"/>
  <c r="F10"/>
  <c r="G10"/>
  <c r="H10"/>
  <c r="C11"/>
  <c r="D11"/>
  <c r="E11"/>
  <c r="F11"/>
  <c r="G11"/>
  <c r="H11"/>
  <c r="C12"/>
  <c r="D12"/>
  <c r="E12"/>
  <c r="F12"/>
  <c r="G12"/>
  <c r="H12"/>
  <c r="C13"/>
  <c r="D13"/>
  <c r="E13"/>
  <c r="F13"/>
  <c r="G13"/>
  <c r="H13"/>
  <c r="C14"/>
  <c r="D14"/>
  <c r="E14"/>
  <c r="F14"/>
  <c r="G14"/>
  <c r="H14"/>
  <c r="C15"/>
  <c r="D15"/>
  <c r="E15"/>
  <c r="F15"/>
  <c r="G15"/>
  <c r="H15"/>
  <c r="C16"/>
  <c r="D16"/>
  <c r="E16"/>
  <c r="F16"/>
  <c r="G16"/>
  <c r="H16"/>
  <c r="C17"/>
  <c r="D17"/>
  <c r="E17"/>
  <c r="F17"/>
  <c r="G17"/>
  <c r="H17"/>
  <c r="C18"/>
  <c r="D18"/>
  <c r="E18"/>
  <c r="F18"/>
  <c r="G18"/>
  <c r="H18"/>
  <c r="C19"/>
  <c r="D19"/>
  <c r="E19"/>
  <c r="F19"/>
  <c r="G19"/>
  <c r="H19"/>
  <c r="C20"/>
  <c r="D20"/>
  <c r="E20"/>
  <c r="F20"/>
  <c r="G20"/>
  <c r="H20"/>
  <c r="C21"/>
  <c r="D21"/>
  <c r="E21"/>
  <c r="F21"/>
  <c r="G21"/>
  <c r="H21"/>
  <c r="C22"/>
  <c r="D22"/>
  <c r="E22"/>
  <c r="F22"/>
  <c r="G22"/>
  <c r="H22"/>
  <c r="C23"/>
  <c r="D23"/>
  <c r="E23"/>
  <c r="F23"/>
  <c r="G23"/>
  <c r="H23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"/>
  <c r="F30" i="2"/>
  <c r="E30"/>
  <c r="D30"/>
  <c r="C30"/>
  <c r="G30"/>
  <c r="B30"/>
  <c r="C48" i="1"/>
  <c r="E25" l="1"/>
  <c r="B31" i="2"/>
</calcChain>
</file>

<file path=xl/sharedStrings.xml><?xml version="1.0" encoding="utf-8"?>
<sst xmlns="http://schemas.openxmlformats.org/spreadsheetml/2006/main" count="286" uniqueCount="141">
  <si>
    <t>І.</t>
  </si>
  <si>
    <t>Кількість осіб, які підвищили кваліфікацію</t>
  </si>
  <si>
    <t>Всього</t>
  </si>
  <si>
    <t>за категоріями:</t>
  </si>
  <si>
    <t>1.1.</t>
  </si>
  <si>
    <t>категорія А</t>
  </si>
  <si>
    <t>1.1.1.</t>
  </si>
  <si>
    <t>категорія Б</t>
  </si>
  <si>
    <t>1.1.2.</t>
  </si>
  <si>
    <t>категорія В</t>
  </si>
  <si>
    <t>1.2.</t>
  </si>
  <si>
    <t xml:space="preserve">посадові особи місцевого самоврядування </t>
  </si>
  <si>
    <t>1.2.1.</t>
  </si>
  <si>
    <t>III категорія</t>
  </si>
  <si>
    <t>1.2.2.</t>
  </si>
  <si>
    <t>IV категорія</t>
  </si>
  <si>
    <t>V категорія</t>
  </si>
  <si>
    <t>VI категорія</t>
  </si>
  <si>
    <t>VII категорія</t>
  </si>
  <si>
    <t>депутати місцевих рад</t>
  </si>
  <si>
    <t>ІІ.</t>
  </si>
  <si>
    <t>2.1.</t>
  </si>
  <si>
    <t>2.1.1.</t>
  </si>
  <si>
    <t>2.1.2.</t>
  </si>
  <si>
    <t>2.2.</t>
  </si>
  <si>
    <t>2.2.1.</t>
  </si>
  <si>
    <t>2.2.2.</t>
  </si>
  <si>
    <t>2.3.</t>
  </si>
  <si>
    <t>2.4.</t>
  </si>
  <si>
    <t>ІІІ.</t>
  </si>
  <si>
    <t>Науково-методичне забезпечення підвищення кваліфікації (кількість)</t>
  </si>
  <si>
    <t>3.1.</t>
  </si>
  <si>
    <t>розроблено навчально-методичних посібників</t>
  </si>
  <si>
    <t>3.2.</t>
  </si>
  <si>
    <t>з них:</t>
  </si>
  <si>
    <t>3.2.1.</t>
  </si>
  <si>
    <t>3.2.2.</t>
  </si>
  <si>
    <t>3.2.3.</t>
  </si>
  <si>
    <t>3.2.4.</t>
  </si>
  <si>
    <t>ІV.</t>
  </si>
  <si>
    <t xml:space="preserve">Джерела та обсяги фінансування підвищення кваліфікації у закладі післядипломної освіти ( грн.) </t>
  </si>
  <si>
    <t>зокрема:</t>
  </si>
  <si>
    <t>4.1.</t>
  </si>
  <si>
    <t>з державного бюджету</t>
  </si>
  <si>
    <t>4.2.</t>
  </si>
  <si>
    <t>з місцевого бюджету</t>
  </si>
  <si>
    <t>4.3.</t>
  </si>
  <si>
    <t>за кошти міжнародної технічної допомоги (грантів)</t>
  </si>
  <si>
    <t>4.4.</t>
  </si>
  <si>
    <t>з інших надходжень, не заборонених законодавством</t>
  </si>
  <si>
    <t>ІНФОРМАЦІЙНА КАРТКА</t>
  </si>
  <si>
    <t>ПОКАЗНИКИ</t>
  </si>
  <si>
    <t>місцеві органи виконавчої влади</t>
  </si>
  <si>
    <t>центральні органи виконавчої влади</t>
  </si>
  <si>
    <t>органи місцевого самоврядування</t>
  </si>
  <si>
    <t>1.1.3.</t>
  </si>
  <si>
    <t>голови місцевих держадміністрацій, їх перші заступники та заступники</t>
  </si>
  <si>
    <t>інші категорії слухачів</t>
  </si>
  <si>
    <t>загальними</t>
  </si>
  <si>
    <t>спеціальними</t>
  </si>
  <si>
    <t>державні службовці центральних органів виконавчої влади</t>
  </si>
  <si>
    <t>за програмами підвищення кваліфікації:</t>
  </si>
  <si>
    <t>професійними (сертифікатними)</t>
  </si>
  <si>
    <t>Кількість викладачів, які залучені до навчання (осіб)</t>
  </si>
  <si>
    <t>розроблено  програм підвищення кваліфікації</t>
  </si>
  <si>
    <t>короткостроковими</t>
  </si>
  <si>
    <t>загальних професійних (сертифікатних)</t>
  </si>
  <si>
    <t>спеціальних професійних (сертифікатних)</t>
  </si>
  <si>
    <t>спеціальних короткострокових</t>
  </si>
  <si>
    <t>загальних короткострокових</t>
  </si>
  <si>
    <t>представники та експерти програм (проєктів) міжнародної технічної допомоги</t>
  </si>
  <si>
    <t>представники та експерти інститутів громадянського суспільства</t>
  </si>
  <si>
    <t>фахівці, які мають досвід роботи в державних органах, органах місцевого самоврядування</t>
  </si>
  <si>
    <t>гендерна рівність</t>
  </si>
  <si>
    <t>детінізація доходів</t>
  </si>
  <si>
    <t>децентралізація фінансової системи, зміцнення матеріальної та фінансової основи місцевого самоврядування</t>
  </si>
  <si>
    <t>дотримання прав людини та протидія дискримінації</t>
  </si>
  <si>
    <t>ефективне урядування</t>
  </si>
  <si>
    <t>євроатлантична інтеграція</t>
  </si>
  <si>
    <t>європейська інтеграція</t>
  </si>
  <si>
    <t>захист персональних даних</t>
  </si>
  <si>
    <t>захист прав осіб з інвалідністю</t>
  </si>
  <si>
    <t>захист прав споживачів</t>
  </si>
  <si>
    <t>зміна клімату</t>
  </si>
  <si>
    <t>інноваційний розвиток</t>
  </si>
  <si>
    <t>місцеве самоврядування</t>
  </si>
  <si>
    <t>надання адміністративних послуг</t>
  </si>
  <si>
    <t>національно-патріотичне виховання дітей та молоді</t>
  </si>
  <si>
    <t>публічне управління, проектний менеджмент та планування розвитку територіальних громад</t>
  </si>
  <si>
    <t>стратегічне планування, аналіз політики, нормопроектування</t>
  </si>
  <si>
    <t>стратегічні комунікації</t>
  </si>
  <si>
    <t>управління 
державними фінансами</t>
  </si>
  <si>
    <t>управління персоналом</t>
  </si>
  <si>
    <t>формування та виконання місцевих бюджетів</t>
  </si>
  <si>
    <t>запобігання корупції</t>
  </si>
  <si>
    <t>Напрям підвищення кваліфікації</t>
  </si>
  <si>
    <t>ЦОВВ</t>
  </si>
  <si>
    <t>МОВВ</t>
  </si>
  <si>
    <t>Посадові особи місцевого самоврядування</t>
  </si>
  <si>
    <t>Депутати місцевих рад</t>
  </si>
  <si>
    <t>Інші</t>
  </si>
  <si>
    <t>Голови МДА, їх перші заступники та заступники</t>
  </si>
  <si>
    <t>Додаток № 1
до листа від ___________ 2020 року №___________</t>
  </si>
  <si>
    <t>Додаток № 2
до листа від ___________ 2020 року №___________</t>
  </si>
  <si>
    <t>службові особи органів виконавчої влади та органів місцевого самоврядування</t>
  </si>
  <si>
    <t>Разом :</t>
  </si>
  <si>
    <t>*В рамках професійних програм слухачі проходили навчанння за декількома напрямами</t>
  </si>
  <si>
    <t>*Усього :</t>
  </si>
  <si>
    <t>Заклад освіти</t>
  </si>
  <si>
    <t>Державні службовці ЦОВВ</t>
  </si>
  <si>
    <t>Державні службовці МОВВ</t>
  </si>
  <si>
    <t>Джерела фінансування</t>
  </si>
  <si>
    <t>Сума, грн</t>
  </si>
  <si>
    <t>Період фінансування</t>
  </si>
  <si>
    <t>Група</t>
  </si>
  <si>
    <t>Категорія</t>
  </si>
  <si>
    <t>Показник</t>
  </si>
  <si>
    <t>Кількість</t>
  </si>
  <si>
    <t>Період</t>
  </si>
  <si>
    <t>викладачі, які залучені до навчання</t>
  </si>
  <si>
    <t>фахівці та експерти</t>
  </si>
  <si>
    <t>Науково-методичне забезпечення</t>
  </si>
  <si>
    <t>Кількість осіб, які підвищили кваліфікацію, за посадами</t>
  </si>
  <si>
    <t>Кількість осіб, які підвищили кваліфікацію, за програмами</t>
  </si>
  <si>
    <t>тип програм</t>
  </si>
  <si>
    <t>Вид програм</t>
  </si>
  <si>
    <t>Група слухачів</t>
  </si>
  <si>
    <t>державні службовці місцевих органів виконавчої влади</t>
  </si>
  <si>
    <t>про підвищення кваліфікації державних службовців, голів місцевих державних адміністрацій, 
їх перших заступників та заступників, посадових осіб місцевого самоврядування 
та депутатів місцевих рад у 2020 році у</t>
  </si>
  <si>
    <t>2020 рік</t>
  </si>
  <si>
    <t>державні службовці органів виконавчої влади</t>
  </si>
  <si>
    <t>які мають вчені звання та/або науковий ступінь</t>
  </si>
  <si>
    <t>мають досвід роботи в державних органах, органах місцевого самоврядування тощо</t>
  </si>
  <si>
    <t>2.1.3.</t>
  </si>
  <si>
    <t>науково-педагогічні працівники:</t>
  </si>
  <si>
    <t>які мають лише практичний досвід</t>
  </si>
  <si>
    <t>які мають лише досвід викладання</t>
  </si>
  <si>
    <t>науково-педагогічні працівники</t>
  </si>
  <si>
    <t>практики</t>
  </si>
  <si>
    <t xml:space="preserve">у Тернопільському регіональному центрі підвищення кваліфікації </t>
  </si>
  <si>
    <t xml:space="preserve">ЗВІТНА ІНФОРМАЦІЯ
щодо кількості державних службовців, голів місцевих державних адміністрацій, їх перших заступників та заступників,
посадових осіб місцевого самоврядування та депутатів місцевих рад, які підвищили кваліфікацію у 2020 році
у Тернопільському регіональному центрі підвищення кваліфікації 
</t>
  </si>
</sst>
</file>

<file path=xl/styles.xml><?xml version="1.0" encoding="utf-8"?>
<styleSheet xmlns="http://schemas.openxmlformats.org/spreadsheetml/2006/main">
  <numFmts count="2">
    <numFmt numFmtId="164" formatCode="#,##0.00\ _₽"/>
    <numFmt numFmtId="165" formatCode="#,##0.00\ _₴"/>
  </numFmts>
  <fonts count="10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4" fillId="1" borderId="2" xfId="0" applyFont="1" applyFill="1" applyBorder="1" applyAlignment="1">
      <alignment horizontal="center" vertical="top"/>
    </xf>
    <xf numFmtId="0" fontId="4" fillId="1" borderId="9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0" fillId="1" borderId="1" xfId="0" applyFill="1" applyBorder="1" applyAlignment="1">
      <alignment horizontal="center" vertical="top"/>
    </xf>
    <xf numFmtId="0" fontId="0" fillId="1" borderId="6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0" fontId="0" fillId="0" borderId="0" xfId="0" applyAlignment="1">
      <alignment horizontal="right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3" fontId="0" fillId="0" borderId="2" xfId="0" applyNumberFormat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 vertical="center" wrapText="1"/>
    </xf>
    <xf numFmtId="3" fontId="0" fillId="0" borderId="8" xfId="0" applyNumberFormat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left" vertical="top"/>
    </xf>
    <xf numFmtId="0" fontId="0" fillId="3" borderId="0" xfId="0" applyFill="1" applyBorder="1"/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165" fontId="4" fillId="0" borderId="6" xfId="0" applyNumberFormat="1" applyFont="1" applyBorder="1" applyAlignment="1">
      <alignment horizontal="center" vertical="top"/>
    </xf>
    <xf numFmtId="165" fontId="0" fillId="1" borderId="6" xfId="0" applyNumberFormat="1" applyFill="1" applyBorder="1" applyAlignment="1">
      <alignment horizontal="center" vertical="top"/>
    </xf>
    <xf numFmtId="165" fontId="0" fillId="2" borderId="6" xfId="0" applyNumberFormat="1" applyFill="1" applyBorder="1" applyAlignment="1">
      <alignment horizontal="center" vertical="top"/>
    </xf>
    <xf numFmtId="165" fontId="0" fillId="2" borderId="10" xfId="0" applyNumberForma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3" fontId="0" fillId="0" borderId="1" xfId="0" applyNumberFormat="1" applyFill="1" applyBorder="1" applyAlignment="1">
      <alignment horizontal="center" vertical="center" wrapText="1"/>
    </xf>
    <xf numFmtId="3" fontId="0" fillId="0" borderId="8" xfId="0" applyNumberForma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top" wrapText="1"/>
    </xf>
    <xf numFmtId="3" fontId="9" fillId="0" borderId="1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0" fontId="9" fillId="0" borderId="0" xfId="0" applyFont="1"/>
    <xf numFmtId="0" fontId="4" fillId="0" borderId="16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0" fillId="0" borderId="13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center" wrapText="1"/>
    </xf>
  </cellXfs>
  <cellStyles count="1">
    <cellStyle name="Обычный" xfId="0" builtinId="0"/>
  </cellStyles>
  <dxfs count="5">
    <dxf>
      <numFmt numFmtId="164" formatCode="#,##0.00\ _₽"/>
    </dxf>
    <dxf>
      <numFmt numFmtId="0" formatCode="General"/>
    </dxf>
    <dxf>
      <alignment horizontal="left" vertical="top" textRotation="0" wrapText="0" indent="0" relativeIndent="0" justifyLastLine="0" shrinkToFit="0" mergeCell="0" readingOrder="0"/>
    </dxf>
    <dxf>
      <fill>
        <patternFill patternType="solid">
          <fgColor indexed="22"/>
          <bgColor indexed="22"/>
        </patternFill>
      </fill>
    </dxf>
    <dxf>
      <fill>
        <patternFill patternType="solid">
          <fgColor indexed="22"/>
          <bgColor indexed="2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6" name="Таблица6" displayName="Таблица6" ref="A1:F15" totalsRowShown="0">
  <autoFilter ref="A1:F15"/>
  <tableColumns count="6">
    <tableColumn id="1" name="Заклад освіти"/>
    <tableColumn id="2" name="Група"/>
    <tableColumn id="3" name="Категорія"/>
    <tableColumn id="4" name="Показник"/>
    <tableColumn id="5" name="Кількість">
      <calculatedColumnFormula>SUM('Загальна інформація'!C10+'Загальна інформація'!D10+'Загальна інформація'!E10)</calculatedColumnFormula>
    </tableColumn>
    <tableColumn id="6" name="Період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5" name="Таблица5" displayName="Таблица5" ref="A1:G13" totalsRowShown="0">
  <autoFilter ref="A1:G13"/>
  <tableColumns count="7">
    <tableColumn id="1" name="Заклад освіти"/>
    <tableColumn id="2" name="Група"/>
    <tableColumn id="3" name="тип програм"/>
    <tableColumn id="4" name="Вид програм"/>
    <tableColumn id="5" name="Група слухачів"/>
    <tableColumn id="6" name="Кількість">
      <calculatedColumnFormula>'Загальна інформація'!E20</calculatedColumnFormula>
    </tableColumn>
    <tableColumn id="7" name="Період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A1:F8" totalsRowShown="0">
  <autoFilter ref="A1:F8"/>
  <tableColumns count="6">
    <tableColumn id="1" name="Заклад освіти"/>
    <tableColumn id="2" name="Група" dataDxfId="4"/>
    <tableColumn id="3" name="Категорія" dataDxfId="3"/>
    <tableColumn id="4" name="Показник" dataDxfId="2"/>
    <tableColumn id="5" name="Кількість" dataDxfId="1">
      <calculatedColumnFormula>'Загальна інформація'!C38</calculatedColumnFormula>
    </tableColumn>
    <tableColumn id="6" name="Період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Таблица4" displayName="Таблица4" ref="A1:F6" totalsRowShown="0">
  <autoFilter ref="A1:F6"/>
  <tableColumns count="6">
    <tableColumn id="1" name="Заклад освіти"/>
    <tableColumn id="2" name="Група"/>
    <tableColumn id="3" name="Категорія"/>
    <tableColumn id="4" name="Показник"/>
    <tableColumn id="5" name="Кількість">
      <calculatedColumnFormula>'Загальна інформація'!C49</calculatedColumnFormula>
    </tableColumn>
    <tableColumn id="6" name="Період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2" name="Таблица2" displayName="Таблица2" ref="A1:D5" totalsRowShown="0">
  <autoFilter ref="A1:D5"/>
  <tableColumns count="4">
    <tableColumn id="1" name="Заклад освіти"/>
    <tableColumn id="2" name="Джерела фінансування">
      <calculatedColumnFormula>'Загальна інформація'!B58</calculatedColumnFormula>
    </tableColumn>
    <tableColumn id="3" name="Сума, грн" dataDxfId="0">
      <calculatedColumnFormula>'Загальна інформація'!C58</calculatedColumnFormula>
    </tableColumn>
    <tableColumn id="4" name="Період фінансування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1" name="Таблица1" displayName="Таблица1" ref="A1:H23" totalsRowShown="0">
  <autoFilter ref="A1:H23"/>
  <tableColumns count="8">
    <tableColumn id="1" name="Заклад освіти"/>
    <tableColumn id="2" name="Напрям підвищення кваліфікації">
      <calculatedColumnFormula>'За напрямами _ люди'!A7</calculatedColumnFormula>
    </tableColumn>
    <tableColumn id="3" name="Державні службовці ЦОВВ">
      <calculatedColumnFormula>'За напрямами _ люди'!B7</calculatedColumnFormula>
    </tableColumn>
    <tableColumn id="4" name="Державні службовці МОВВ">
      <calculatedColumnFormula>'За напрямами _ люди'!C7</calculatedColumnFormula>
    </tableColumn>
    <tableColumn id="5" name="Посадові особи місцевого самоврядування">
      <calculatedColumnFormula>'За напрямами _ люди'!D7</calculatedColumnFormula>
    </tableColumn>
    <tableColumn id="6" name="Голови МДА, їх перші заступники та заступники">
      <calculatedColumnFormula>'За напрямами _ люди'!E7</calculatedColumnFormula>
    </tableColumn>
    <tableColumn id="7" name="Депутати місцевих рад">
      <calculatedColumnFormula>'За напрямами _ люди'!F7</calculatedColumnFormula>
    </tableColumn>
    <tableColumn id="8" name="Інші">
      <calculatedColumnFormula>'За напрямами _ люди'!G7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1"/>
  <sheetViews>
    <sheetView view="pageBreakPreview" topLeftCell="A37" zoomScale="140" zoomScaleSheetLayoutView="140" workbookViewId="0">
      <selection activeCell="A4" sqref="A4:E4"/>
    </sheetView>
  </sheetViews>
  <sheetFormatPr defaultRowHeight="15"/>
  <cols>
    <col min="1" max="1" width="9.140625" style="5" customWidth="1"/>
    <col min="2" max="2" width="77.42578125" style="6" customWidth="1"/>
    <col min="3" max="5" width="21.7109375" style="5" customWidth="1"/>
  </cols>
  <sheetData>
    <row r="1" spans="1:5" ht="37.5" customHeight="1">
      <c r="C1" s="73" t="s">
        <v>102</v>
      </c>
      <c r="D1" s="73"/>
      <c r="E1" s="73"/>
    </row>
    <row r="2" spans="1:5" ht="43.5" customHeight="1">
      <c r="C2" s="22"/>
      <c r="D2" s="22"/>
      <c r="E2" s="22"/>
    </row>
    <row r="3" spans="1:5" s="2" customFormat="1" ht="18.75">
      <c r="A3" s="74" t="s">
        <v>50</v>
      </c>
      <c r="B3" s="74"/>
      <c r="C3" s="74"/>
      <c r="D3" s="74"/>
      <c r="E3" s="74"/>
    </row>
    <row r="4" spans="1:5" s="2" customFormat="1" ht="63" customHeight="1">
      <c r="A4" s="75" t="s">
        <v>128</v>
      </c>
      <c r="B4" s="75"/>
      <c r="C4" s="75"/>
      <c r="D4" s="75"/>
      <c r="E4" s="75"/>
    </row>
    <row r="5" spans="1:5" s="2" customFormat="1" ht="53.45" customHeight="1">
      <c r="A5" s="76" t="s">
        <v>139</v>
      </c>
      <c r="B5" s="76"/>
      <c r="C5" s="76"/>
      <c r="D5" s="76"/>
      <c r="E5" s="76"/>
    </row>
    <row r="6" spans="1:5" ht="15.75" thickBot="1"/>
    <row r="7" spans="1:5" ht="33.75" customHeight="1">
      <c r="A7" s="43"/>
      <c r="B7" s="52" t="s">
        <v>51</v>
      </c>
      <c r="C7" s="53" t="s">
        <v>53</v>
      </c>
      <c r="D7" s="53" t="s">
        <v>52</v>
      </c>
      <c r="E7" s="53" t="s">
        <v>54</v>
      </c>
    </row>
    <row r="8" spans="1:5" s="4" customFormat="1" ht="15" customHeight="1">
      <c r="A8" s="13" t="s">
        <v>0</v>
      </c>
      <c r="B8" s="11" t="s">
        <v>1</v>
      </c>
      <c r="C8" s="23"/>
      <c r="D8" s="23"/>
      <c r="E8" s="24"/>
    </row>
    <row r="9" spans="1:5">
      <c r="A9" s="14" t="s">
        <v>4</v>
      </c>
      <c r="B9" s="10" t="s">
        <v>3</v>
      </c>
      <c r="C9" s="9">
        <f>C10</f>
        <v>863</v>
      </c>
      <c r="D9" s="9">
        <f>D10</f>
        <v>1361</v>
      </c>
      <c r="E9" s="15">
        <f>E14</f>
        <v>392</v>
      </c>
    </row>
    <row r="10" spans="1:5" s="3" customFormat="1">
      <c r="A10" s="14" t="s">
        <v>6</v>
      </c>
      <c r="B10" s="10" t="s">
        <v>130</v>
      </c>
      <c r="C10" s="9">
        <f>C11+C12+C13</f>
        <v>863</v>
      </c>
      <c r="D10" s="9">
        <f>D11+D12+D13</f>
        <v>1361</v>
      </c>
      <c r="E10" s="28"/>
    </row>
    <row r="11" spans="1:5">
      <c r="A11" s="17"/>
      <c r="B11" s="8" t="s">
        <v>5</v>
      </c>
      <c r="C11" s="25"/>
      <c r="D11" s="25"/>
      <c r="E11" s="28"/>
    </row>
    <row r="12" spans="1:5">
      <c r="A12" s="17"/>
      <c r="B12" s="8" t="s">
        <v>7</v>
      </c>
      <c r="C12" s="25">
        <v>249</v>
      </c>
      <c r="D12" s="25">
        <v>441</v>
      </c>
      <c r="E12" s="28"/>
    </row>
    <row r="13" spans="1:5">
      <c r="A13" s="17"/>
      <c r="B13" s="8" t="s">
        <v>9</v>
      </c>
      <c r="C13" s="25">
        <v>614</v>
      </c>
      <c r="D13" s="25">
        <v>920</v>
      </c>
      <c r="E13" s="28"/>
    </row>
    <row r="14" spans="1:5" s="3" customFormat="1" ht="15" customHeight="1">
      <c r="A14" s="14" t="s">
        <v>8</v>
      </c>
      <c r="B14" s="10" t="s">
        <v>11</v>
      </c>
      <c r="C14" s="27"/>
      <c r="D14" s="27"/>
      <c r="E14" s="15">
        <f>E15+E16+E17+E18+E19</f>
        <v>392</v>
      </c>
    </row>
    <row r="15" spans="1:5">
      <c r="A15" s="17"/>
      <c r="B15" s="8" t="s">
        <v>13</v>
      </c>
      <c r="C15" s="27"/>
      <c r="D15" s="27"/>
      <c r="E15" s="26"/>
    </row>
    <row r="16" spans="1:5">
      <c r="A16" s="17"/>
      <c r="B16" s="8" t="s">
        <v>15</v>
      </c>
      <c r="C16" s="27"/>
      <c r="D16" s="27"/>
      <c r="E16" s="26">
        <v>20</v>
      </c>
    </row>
    <row r="17" spans="1:5">
      <c r="A17" s="17"/>
      <c r="B17" s="8" t="s">
        <v>16</v>
      </c>
      <c r="C17" s="27"/>
      <c r="D17" s="27"/>
      <c r="E17" s="26">
        <v>84</v>
      </c>
    </row>
    <row r="18" spans="1:5">
      <c r="A18" s="17"/>
      <c r="B18" s="8" t="s">
        <v>17</v>
      </c>
      <c r="C18" s="27"/>
      <c r="D18" s="27"/>
      <c r="E18" s="26">
        <v>179</v>
      </c>
    </row>
    <row r="19" spans="1:5">
      <c r="A19" s="17"/>
      <c r="B19" s="8" t="s">
        <v>18</v>
      </c>
      <c r="C19" s="27"/>
      <c r="D19" s="27"/>
      <c r="E19" s="26">
        <v>109</v>
      </c>
    </row>
    <row r="20" spans="1:5" s="3" customFormat="1">
      <c r="A20" s="14" t="s">
        <v>55</v>
      </c>
      <c r="B20" s="10" t="s">
        <v>57</v>
      </c>
      <c r="C20" s="9">
        <f>C23</f>
        <v>0</v>
      </c>
      <c r="D20" s="9">
        <f>D22+D23</f>
        <v>0</v>
      </c>
      <c r="E20" s="15">
        <f>E21+E23</f>
        <v>116</v>
      </c>
    </row>
    <row r="21" spans="1:5" ht="15" customHeight="1">
      <c r="A21" s="17"/>
      <c r="B21" s="8" t="s">
        <v>19</v>
      </c>
      <c r="C21" s="27"/>
      <c r="D21" s="27"/>
      <c r="E21" s="26"/>
    </row>
    <row r="22" spans="1:5">
      <c r="A22" s="17"/>
      <c r="B22" s="8" t="s">
        <v>56</v>
      </c>
      <c r="C22" s="27"/>
      <c r="D22" s="25"/>
      <c r="E22" s="28"/>
    </row>
    <row r="23" spans="1:5">
      <c r="A23" s="17"/>
      <c r="B23" s="8" t="s">
        <v>104</v>
      </c>
      <c r="C23" s="25"/>
      <c r="D23" s="25"/>
      <c r="E23" s="26">
        <v>116</v>
      </c>
    </row>
    <row r="24" spans="1:5">
      <c r="A24" s="17"/>
      <c r="B24" s="8"/>
      <c r="C24" s="7"/>
      <c r="D24" s="7"/>
      <c r="E24" s="16"/>
    </row>
    <row r="25" spans="1:5">
      <c r="A25" s="14" t="s">
        <v>10</v>
      </c>
      <c r="B25" s="10" t="s">
        <v>61</v>
      </c>
      <c r="C25" s="9">
        <f>C26+C29</f>
        <v>863</v>
      </c>
      <c r="D25" s="9">
        <f>D26+D29</f>
        <v>1361</v>
      </c>
      <c r="E25" s="9">
        <f>E26+E29</f>
        <v>392</v>
      </c>
    </row>
    <row r="26" spans="1:5" ht="15" customHeight="1">
      <c r="A26" s="14" t="s">
        <v>12</v>
      </c>
      <c r="B26" s="10" t="s">
        <v>62</v>
      </c>
      <c r="C26" s="9">
        <f>C27+C28</f>
        <v>21</v>
      </c>
      <c r="D26" s="9">
        <f>D27+D28</f>
        <v>11</v>
      </c>
      <c r="E26" s="9">
        <f>E27+E28</f>
        <v>60</v>
      </c>
    </row>
    <row r="27" spans="1:5" ht="15" customHeight="1">
      <c r="A27" s="17"/>
      <c r="B27" s="8" t="s">
        <v>58</v>
      </c>
      <c r="C27" s="25">
        <v>21</v>
      </c>
      <c r="D27" s="25">
        <v>11</v>
      </c>
      <c r="E27" s="26"/>
    </row>
    <row r="28" spans="1:5" ht="15" customHeight="1">
      <c r="A28" s="17"/>
      <c r="B28" s="8" t="s">
        <v>59</v>
      </c>
      <c r="C28" s="25"/>
      <c r="D28" s="25"/>
      <c r="E28" s="26">
        <v>60</v>
      </c>
    </row>
    <row r="29" spans="1:5" ht="15" customHeight="1">
      <c r="A29" s="14" t="s">
        <v>14</v>
      </c>
      <c r="B29" s="10" t="s">
        <v>65</v>
      </c>
      <c r="C29" s="9">
        <f>C30+C31</f>
        <v>842</v>
      </c>
      <c r="D29" s="9">
        <f>D30+D31</f>
        <v>1350</v>
      </c>
      <c r="E29" s="9">
        <f>E30+E31</f>
        <v>332</v>
      </c>
    </row>
    <row r="30" spans="1:5" ht="15" customHeight="1">
      <c r="A30" s="17"/>
      <c r="B30" s="8" t="s">
        <v>58</v>
      </c>
      <c r="C30" s="25"/>
      <c r="D30" s="25"/>
      <c r="E30" s="26"/>
    </row>
    <row r="31" spans="1:5" ht="15.75" thickBot="1">
      <c r="A31" s="18"/>
      <c r="B31" s="19" t="s">
        <v>59</v>
      </c>
      <c r="C31" s="29">
        <v>842</v>
      </c>
      <c r="D31" s="29">
        <v>1350</v>
      </c>
      <c r="E31" s="30">
        <v>332</v>
      </c>
    </row>
    <row r="32" spans="1:5" ht="15.75" thickBot="1"/>
    <row r="33" spans="1:3">
      <c r="A33" s="71"/>
      <c r="B33" s="69" t="s">
        <v>51</v>
      </c>
      <c r="C33" s="42"/>
    </row>
    <row r="34" spans="1:3" ht="15.75" thickBot="1">
      <c r="A34" s="72"/>
      <c r="B34" s="70"/>
      <c r="C34" s="12" t="s">
        <v>129</v>
      </c>
    </row>
    <row r="35" spans="1:3" ht="15" customHeight="1" thickTop="1">
      <c r="A35" s="13" t="s">
        <v>20</v>
      </c>
      <c r="B35" s="11" t="s">
        <v>63</v>
      </c>
      <c r="C35" s="28">
        <v>146</v>
      </c>
    </row>
    <row r="36" spans="1:3" ht="15" customHeight="1">
      <c r="A36" s="14" t="s">
        <v>21</v>
      </c>
      <c r="B36" s="10" t="s">
        <v>134</v>
      </c>
      <c r="C36" s="15">
        <f>C37+C38+C39</f>
        <v>30</v>
      </c>
    </row>
    <row r="37" spans="1:3">
      <c r="A37" s="17" t="s">
        <v>22</v>
      </c>
      <c r="B37" s="8" t="s">
        <v>136</v>
      </c>
      <c r="C37" s="26">
        <v>0</v>
      </c>
    </row>
    <row r="38" spans="1:3">
      <c r="A38" s="17" t="s">
        <v>23</v>
      </c>
      <c r="B38" s="8" t="s">
        <v>131</v>
      </c>
      <c r="C38" s="26">
        <v>28</v>
      </c>
    </row>
    <row r="39" spans="1:3">
      <c r="A39" s="17" t="s">
        <v>133</v>
      </c>
      <c r="B39" s="8" t="s">
        <v>132</v>
      </c>
      <c r="C39" s="26">
        <v>2</v>
      </c>
    </row>
    <row r="40" spans="1:3" ht="15" customHeight="1">
      <c r="A40" s="14" t="s">
        <v>24</v>
      </c>
      <c r="B40" s="10" t="s">
        <v>72</v>
      </c>
      <c r="C40" s="15">
        <f>C41+C42</f>
        <v>113</v>
      </c>
    </row>
    <row r="41" spans="1:3">
      <c r="A41" s="17" t="s">
        <v>25</v>
      </c>
      <c r="B41" s="8" t="s">
        <v>135</v>
      </c>
      <c r="C41" s="26">
        <v>109</v>
      </c>
    </row>
    <row r="42" spans="1:3">
      <c r="A42" s="17" t="s">
        <v>26</v>
      </c>
      <c r="B42" s="8" t="s">
        <v>131</v>
      </c>
      <c r="C42" s="26">
        <v>4</v>
      </c>
    </row>
    <row r="43" spans="1:3">
      <c r="A43" s="14" t="s">
        <v>27</v>
      </c>
      <c r="B43" s="10" t="s">
        <v>71</v>
      </c>
      <c r="C43" s="62">
        <v>3</v>
      </c>
    </row>
    <row r="44" spans="1:3">
      <c r="A44" s="14" t="s">
        <v>28</v>
      </c>
      <c r="B44" s="10" t="s">
        <v>70</v>
      </c>
      <c r="C44" s="62">
        <v>0</v>
      </c>
    </row>
    <row r="45" spans="1:3">
      <c r="A45" s="17"/>
      <c r="B45" s="8"/>
      <c r="C45" s="28"/>
    </row>
    <row r="46" spans="1:3">
      <c r="A46" s="14" t="s">
        <v>29</v>
      </c>
      <c r="B46" s="10" t="s">
        <v>30</v>
      </c>
      <c r="C46" s="28"/>
    </row>
    <row r="47" spans="1:3" ht="15" customHeight="1">
      <c r="A47" s="17" t="s">
        <v>31</v>
      </c>
      <c r="B47" s="8" t="s">
        <v>32</v>
      </c>
      <c r="C47" s="26">
        <v>12</v>
      </c>
    </row>
    <row r="48" spans="1:3" ht="15" customHeight="1">
      <c r="A48" s="17" t="s">
        <v>33</v>
      </c>
      <c r="B48" s="8" t="s">
        <v>64</v>
      </c>
      <c r="C48" s="15">
        <f>C50+C51+C52+C53</f>
        <v>70</v>
      </c>
    </row>
    <row r="49" spans="1:5">
      <c r="A49" s="17"/>
      <c r="B49" s="8" t="s">
        <v>34</v>
      </c>
      <c r="C49" s="28"/>
    </row>
    <row r="50" spans="1:5" ht="15" customHeight="1">
      <c r="A50" s="17" t="s">
        <v>35</v>
      </c>
      <c r="B50" s="8" t="s">
        <v>66</v>
      </c>
      <c r="C50" s="26">
        <v>1</v>
      </c>
    </row>
    <row r="51" spans="1:5" ht="15" customHeight="1">
      <c r="A51" s="17" t="s">
        <v>36</v>
      </c>
      <c r="B51" s="8" t="s">
        <v>67</v>
      </c>
      <c r="C51" s="26">
        <v>5</v>
      </c>
    </row>
    <row r="52" spans="1:5" ht="15" customHeight="1">
      <c r="A52" s="17" t="s">
        <v>37</v>
      </c>
      <c r="B52" s="8" t="s">
        <v>69</v>
      </c>
      <c r="C52" s="26">
        <v>1</v>
      </c>
    </row>
    <row r="53" spans="1:5" ht="15" customHeight="1">
      <c r="A53" s="17" t="s">
        <v>38</v>
      </c>
      <c r="B53" s="8" t="s">
        <v>68</v>
      </c>
      <c r="C53" s="26">
        <v>63</v>
      </c>
    </row>
    <row r="54" spans="1:5">
      <c r="A54" s="17"/>
      <c r="B54" s="8"/>
      <c r="C54" s="28"/>
    </row>
    <row r="55" spans="1:5">
      <c r="A55" s="14" t="s">
        <v>39</v>
      </c>
      <c r="B55" s="10" t="s">
        <v>40</v>
      </c>
      <c r="C55" s="16"/>
    </row>
    <row r="56" spans="1:5" s="1" customFormat="1">
      <c r="A56" s="17"/>
      <c r="B56" s="10" t="s">
        <v>2</v>
      </c>
      <c r="C56" s="58">
        <f>C58+C59+C60+C61</f>
        <v>2885727.16</v>
      </c>
      <c r="D56" s="5"/>
      <c r="E56" s="5"/>
    </row>
    <row r="57" spans="1:5" s="1" customFormat="1">
      <c r="A57" s="17"/>
      <c r="B57" s="8" t="s">
        <v>41</v>
      </c>
      <c r="C57" s="59"/>
      <c r="D57" s="5"/>
      <c r="E57" s="5"/>
    </row>
    <row r="58" spans="1:5" s="1" customFormat="1" ht="15" customHeight="1">
      <c r="A58" s="17" t="s">
        <v>42</v>
      </c>
      <c r="B58" s="8" t="s">
        <v>43</v>
      </c>
      <c r="C58" s="60"/>
      <c r="D58" s="5"/>
      <c r="E58" s="5"/>
    </row>
    <row r="59" spans="1:5" s="1" customFormat="1" ht="15" customHeight="1">
      <c r="A59" s="17" t="s">
        <v>44</v>
      </c>
      <c r="B59" s="8" t="s">
        <v>45</v>
      </c>
      <c r="C59" s="60">
        <v>2749999.16</v>
      </c>
      <c r="D59" s="5"/>
      <c r="E59" s="5"/>
    </row>
    <row r="60" spans="1:5" s="1" customFormat="1" ht="15" customHeight="1">
      <c r="A60" s="17" t="s">
        <v>46</v>
      </c>
      <c r="B60" s="8" t="s">
        <v>47</v>
      </c>
      <c r="C60" s="60"/>
      <c r="D60" s="5"/>
      <c r="E60" s="5"/>
    </row>
    <row r="61" spans="1:5" s="1" customFormat="1" ht="15" customHeight="1" thickBot="1">
      <c r="A61" s="18" t="s">
        <v>48</v>
      </c>
      <c r="B61" s="19" t="s">
        <v>49</v>
      </c>
      <c r="C61" s="61">
        <v>135728</v>
      </c>
      <c r="D61" s="5"/>
      <c r="E61" s="5"/>
    </row>
  </sheetData>
  <mergeCells count="6">
    <mergeCell ref="B33:B34"/>
    <mergeCell ref="A33:A34"/>
    <mergeCell ref="C1:E1"/>
    <mergeCell ref="A3:E3"/>
    <mergeCell ref="A4:E4"/>
    <mergeCell ref="A5:E5"/>
  </mergeCells>
  <phoneticPr fontId="7" type="noConversion"/>
  <pageMargins left="0.25" right="0.25" top="0.75" bottom="0.75" header="0.3" footer="0.3"/>
  <pageSetup paperSize="9" scale="6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2"/>
  <sheetViews>
    <sheetView tabSelected="1" view="pageBreakPreview" topLeftCell="A4" zoomScale="115" zoomScaleSheetLayoutView="115" workbookViewId="0">
      <selection activeCell="E6" sqref="E6"/>
    </sheetView>
  </sheetViews>
  <sheetFormatPr defaultRowHeight="15"/>
  <cols>
    <col min="1" max="1" width="58.85546875" style="20" customWidth="1"/>
    <col min="2" max="7" width="17.85546875" style="21" customWidth="1"/>
  </cols>
  <sheetData>
    <row r="1" spans="1:7" ht="30.75" customHeight="1">
      <c r="E1" s="78" t="s">
        <v>103</v>
      </c>
      <c r="F1" s="78"/>
      <c r="G1" s="78"/>
    </row>
    <row r="3" spans="1:7" ht="95.25" customHeight="1">
      <c r="A3" s="77" t="s">
        <v>140</v>
      </c>
      <c r="B3" s="77"/>
      <c r="C3" s="77"/>
      <c r="D3" s="77"/>
      <c r="E3" s="77"/>
      <c r="F3" s="77"/>
      <c r="G3" s="77"/>
    </row>
    <row r="4" spans="1:7" ht="15.75" thickBot="1"/>
    <row r="5" spans="1:7" s="5" customFormat="1" ht="30.2" customHeight="1">
      <c r="A5" s="54" t="s">
        <v>95</v>
      </c>
      <c r="B5" s="55" t="s">
        <v>109</v>
      </c>
      <c r="C5" s="55" t="s">
        <v>110</v>
      </c>
      <c r="D5" s="56" t="s">
        <v>98</v>
      </c>
      <c r="E5" s="56" t="s">
        <v>101</v>
      </c>
      <c r="F5" s="56" t="s">
        <v>99</v>
      </c>
      <c r="G5" s="57" t="s">
        <v>100</v>
      </c>
    </row>
    <row r="6" spans="1:7" ht="15.75" thickBot="1">
      <c r="A6" s="44"/>
      <c r="B6" s="41" t="s">
        <v>96</v>
      </c>
      <c r="C6" s="41" t="s">
        <v>97</v>
      </c>
      <c r="D6" s="46"/>
      <c r="E6" s="45"/>
      <c r="F6" s="46"/>
      <c r="G6" s="47"/>
    </row>
    <row r="7" spans="1:7" ht="15.75" customHeight="1" thickTop="1">
      <c r="A7" s="32" t="s">
        <v>94</v>
      </c>
      <c r="B7" s="35">
        <v>526</v>
      </c>
      <c r="C7" s="35">
        <v>194</v>
      </c>
      <c r="D7" s="35">
        <v>88</v>
      </c>
      <c r="E7" s="35"/>
      <c r="F7" s="35"/>
      <c r="G7" s="36">
        <v>1</v>
      </c>
    </row>
    <row r="8" spans="1:7">
      <c r="A8" s="33" t="s">
        <v>73</v>
      </c>
      <c r="B8" s="37">
        <v>76</v>
      </c>
      <c r="C8" s="37">
        <v>107</v>
      </c>
      <c r="D8" s="37">
        <v>43</v>
      </c>
      <c r="E8" s="37"/>
      <c r="F8" s="37"/>
      <c r="G8" s="38">
        <v>5</v>
      </c>
    </row>
    <row r="9" spans="1:7">
      <c r="A9" s="33" t="s">
        <v>74</v>
      </c>
      <c r="B9" s="37">
        <v>21</v>
      </c>
      <c r="C9" s="37">
        <v>21</v>
      </c>
      <c r="D9" s="37">
        <v>61</v>
      </c>
      <c r="E9" s="37"/>
      <c r="F9" s="37"/>
      <c r="G9" s="38">
        <v>5</v>
      </c>
    </row>
    <row r="10" spans="1:7" ht="25.5">
      <c r="A10" s="33" t="s">
        <v>75</v>
      </c>
      <c r="B10" s="37"/>
      <c r="C10" s="63">
        <v>117</v>
      </c>
      <c r="D10" s="63">
        <v>98</v>
      </c>
      <c r="E10" s="37"/>
      <c r="F10" s="37"/>
      <c r="G10" s="38"/>
    </row>
    <row r="11" spans="1:7">
      <c r="A11" s="65" t="s">
        <v>76</v>
      </c>
      <c r="B11" s="37">
        <v>76</v>
      </c>
      <c r="C11" s="37">
        <v>119</v>
      </c>
      <c r="D11" s="37">
        <v>86</v>
      </c>
      <c r="E11" s="37"/>
      <c r="F11" s="37"/>
      <c r="G11" s="38">
        <v>18</v>
      </c>
    </row>
    <row r="12" spans="1:7">
      <c r="A12" s="65" t="s">
        <v>77</v>
      </c>
      <c r="B12" s="37">
        <v>68</v>
      </c>
      <c r="C12" s="37">
        <v>53</v>
      </c>
      <c r="D12" s="37">
        <v>60</v>
      </c>
      <c r="E12" s="37"/>
      <c r="F12" s="37"/>
      <c r="G12" s="38">
        <v>5</v>
      </c>
    </row>
    <row r="13" spans="1:7" s="68" customFormat="1">
      <c r="A13" s="65" t="s">
        <v>78</v>
      </c>
      <c r="B13" s="66"/>
      <c r="C13" s="66">
        <v>23</v>
      </c>
      <c r="D13" s="66">
        <v>14</v>
      </c>
      <c r="E13" s="66"/>
      <c r="F13" s="66"/>
      <c r="G13" s="67"/>
    </row>
    <row r="14" spans="1:7" s="68" customFormat="1">
      <c r="A14" s="65" t="s">
        <v>79</v>
      </c>
      <c r="B14" s="66">
        <v>4</v>
      </c>
      <c r="C14" s="66">
        <v>258</v>
      </c>
      <c r="D14" s="66">
        <v>65</v>
      </c>
      <c r="E14" s="66"/>
      <c r="F14" s="66"/>
      <c r="G14" s="67"/>
    </row>
    <row r="15" spans="1:7">
      <c r="A15" s="65" t="s">
        <v>80</v>
      </c>
      <c r="B15" s="37">
        <v>173</v>
      </c>
      <c r="C15" s="37">
        <v>118</v>
      </c>
      <c r="D15" s="37">
        <v>67</v>
      </c>
      <c r="E15" s="37"/>
      <c r="F15" s="37"/>
      <c r="G15" s="38"/>
    </row>
    <row r="16" spans="1:7" ht="15" customHeight="1">
      <c r="A16" s="65" t="s">
        <v>81</v>
      </c>
      <c r="B16" s="37"/>
      <c r="C16" s="37">
        <v>17</v>
      </c>
      <c r="D16" s="37">
        <v>39</v>
      </c>
      <c r="E16" s="37"/>
      <c r="F16" s="37"/>
      <c r="G16" s="38">
        <v>13</v>
      </c>
    </row>
    <row r="17" spans="1:7">
      <c r="A17" s="65" t="s">
        <v>82</v>
      </c>
      <c r="B17" s="37"/>
      <c r="C17" s="63">
        <v>7</v>
      </c>
      <c r="D17" s="63">
        <v>69</v>
      </c>
      <c r="E17" s="37"/>
      <c r="F17" s="37"/>
      <c r="G17" s="38">
        <v>2</v>
      </c>
    </row>
    <row r="18" spans="1:7">
      <c r="A18" s="65" t="s">
        <v>83</v>
      </c>
      <c r="B18" s="37"/>
      <c r="C18" s="37"/>
      <c r="D18" s="37">
        <v>43</v>
      </c>
      <c r="E18" s="37"/>
      <c r="F18" s="37"/>
      <c r="G18" s="38"/>
    </row>
    <row r="19" spans="1:7" ht="15" customHeight="1">
      <c r="A19" s="65" t="s">
        <v>84</v>
      </c>
      <c r="B19" s="37"/>
      <c r="C19" s="37">
        <v>66</v>
      </c>
      <c r="D19" s="37">
        <v>57</v>
      </c>
      <c r="E19" s="37"/>
      <c r="F19" s="37"/>
      <c r="G19" s="38">
        <v>1</v>
      </c>
    </row>
    <row r="20" spans="1:7">
      <c r="A20" s="65" t="s">
        <v>85</v>
      </c>
      <c r="B20" s="37">
        <v>197</v>
      </c>
      <c r="C20" s="37">
        <v>73</v>
      </c>
      <c r="D20" s="37">
        <v>91</v>
      </c>
      <c r="E20" s="37"/>
      <c r="F20" s="37"/>
      <c r="G20" s="38">
        <v>6</v>
      </c>
    </row>
    <row r="21" spans="1:7">
      <c r="A21" s="65" t="s">
        <v>86</v>
      </c>
      <c r="B21" s="37"/>
      <c r="C21" s="37">
        <v>31</v>
      </c>
      <c r="D21" s="37">
        <v>30</v>
      </c>
      <c r="E21" s="37"/>
      <c r="F21" s="37"/>
      <c r="G21" s="38"/>
    </row>
    <row r="22" spans="1:7" ht="15" customHeight="1">
      <c r="A22" s="65" t="s">
        <v>87</v>
      </c>
      <c r="B22" s="37"/>
      <c r="C22" s="37">
        <v>26</v>
      </c>
      <c r="D22" s="37">
        <v>123</v>
      </c>
      <c r="E22" s="37"/>
      <c r="F22" s="37"/>
      <c r="G22" s="38">
        <v>2</v>
      </c>
    </row>
    <row r="23" spans="1:7" ht="25.5">
      <c r="A23" s="33" t="s">
        <v>88</v>
      </c>
      <c r="B23" s="37"/>
      <c r="C23" s="37">
        <v>60</v>
      </c>
      <c r="D23" s="37">
        <v>196</v>
      </c>
      <c r="E23" s="37"/>
      <c r="F23" s="37"/>
      <c r="G23" s="38">
        <v>20</v>
      </c>
    </row>
    <row r="24" spans="1:7">
      <c r="A24" s="33" t="s">
        <v>89</v>
      </c>
      <c r="B24" s="37">
        <v>71</v>
      </c>
      <c r="C24" s="37"/>
      <c r="D24" s="37"/>
      <c r="E24" s="37"/>
      <c r="F24" s="37"/>
      <c r="G24" s="38"/>
    </row>
    <row r="25" spans="1:7" ht="15" customHeight="1">
      <c r="A25" s="33" t="s">
        <v>90</v>
      </c>
      <c r="B25" s="37">
        <v>11</v>
      </c>
      <c r="C25" s="37"/>
      <c r="D25" s="37"/>
      <c r="E25" s="37"/>
      <c r="F25" s="37"/>
      <c r="G25" s="38"/>
    </row>
    <row r="26" spans="1:7" ht="25.5">
      <c r="A26" s="33" t="s">
        <v>91</v>
      </c>
      <c r="B26" s="37">
        <v>126</v>
      </c>
      <c r="C26" s="37">
        <v>123</v>
      </c>
      <c r="D26" s="37">
        <v>81</v>
      </c>
      <c r="E26" s="37"/>
      <c r="F26" s="37"/>
      <c r="G26" s="38">
        <v>5</v>
      </c>
    </row>
    <row r="27" spans="1:7">
      <c r="A27" s="33" t="s">
        <v>92</v>
      </c>
      <c r="B27" s="63">
        <v>204</v>
      </c>
      <c r="C27" s="63">
        <v>202</v>
      </c>
      <c r="D27" s="63">
        <v>117</v>
      </c>
      <c r="E27" s="37"/>
      <c r="F27" s="37"/>
      <c r="G27" s="38"/>
    </row>
    <row r="28" spans="1:7" ht="15.75" thickBot="1">
      <c r="A28" s="34" t="s">
        <v>93</v>
      </c>
      <c r="B28" s="64">
        <v>25</v>
      </c>
      <c r="C28" s="64">
        <v>152</v>
      </c>
      <c r="D28" s="64">
        <v>98</v>
      </c>
      <c r="E28" s="39"/>
      <c r="F28" s="39"/>
      <c r="G28" s="40"/>
    </row>
    <row r="30" spans="1:7">
      <c r="A30" s="31" t="s">
        <v>105</v>
      </c>
      <c r="B30" s="21">
        <f t="shared" ref="B30:G30" si="0">SUM(B7:B28)</f>
        <v>1578</v>
      </c>
      <c r="C30" s="21">
        <f t="shared" si="0"/>
        <v>1767</v>
      </c>
      <c r="D30" s="21">
        <f t="shared" si="0"/>
        <v>1526</v>
      </c>
      <c r="E30" s="21">
        <f t="shared" si="0"/>
        <v>0</v>
      </c>
      <c r="F30" s="21">
        <f t="shared" si="0"/>
        <v>0</v>
      </c>
      <c r="G30" s="21">
        <f t="shared" si="0"/>
        <v>83</v>
      </c>
    </row>
    <row r="31" spans="1:7">
      <c r="A31" s="31" t="s">
        <v>107</v>
      </c>
      <c r="B31" s="21">
        <f>B30+C30+D30+E30+F30+G30</f>
        <v>4954</v>
      </c>
    </row>
    <row r="32" spans="1:7">
      <c r="A32" s="20" t="s">
        <v>106</v>
      </c>
    </row>
  </sheetData>
  <mergeCells count="2">
    <mergeCell ref="A3:G3"/>
    <mergeCell ref="E1:G1"/>
  </mergeCells>
  <phoneticPr fontId="7" type="noConversion"/>
  <pageMargins left="0.7" right="0.7" top="0.75" bottom="0.75" header="0.3" footer="0.3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A12" sqref="A12:XFD12"/>
    </sheetView>
  </sheetViews>
  <sheetFormatPr defaultRowHeight="15"/>
  <cols>
    <col min="1" max="1" width="15.42578125" customWidth="1"/>
    <col min="2" max="2" width="52.5703125" bestFit="1" customWidth="1"/>
    <col min="3" max="3" width="56.7109375" bestFit="1" customWidth="1"/>
    <col min="4" max="4" width="14.85546875" customWidth="1"/>
    <col min="5" max="5" width="11.28515625" customWidth="1"/>
    <col min="6" max="6" width="9.5703125" customWidth="1"/>
  </cols>
  <sheetData>
    <row r="1" spans="1:6">
      <c r="A1" t="s">
        <v>108</v>
      </c>
      <c r="B1" t="s">
        <v>114</v>
      </c>
      <c r="C1" t="s">
        <v>115</v>
      </c>
      <c r="D1" t="s">
        <v>116</v>
      </c>
      <c r="E1" t="s">
        <v>117</v>
      </c>
      <c r="F1" t="s">
        <v>118</v>
      </c>
    </row>
    <row r="2" spans="1:6">
      <c r="B2" t="s">
        <v>122</v>
      </c>
      <c r="C2" t="s">
        <v>60</v>
      </c>
      <c r="D2" t="s">
        <v>5</v>
      </c>
      <c r="E2">
        <f>'Загальна інформація'!C11</f>
        <v>0</v>
      </c>
      <c r="F2">
        <v>2020</v>
      </c>
    </row>
    <row r="3" spans="1:6">
      <c r="B3" t="s">
        <v>122</v>
      </c>
      <c r="C3" t="s">
        <v>60</v>
      </c>
      <c r="D3" t="s">
        <v>7</v>
      </c>
      <c r="E3">
        <f>'Загальна інформація'!C12</f>
        <v>249</v>
      </c>
      <c r="F3">
        <v>2020</v>
      </c>
    </row>
    <row r="4" spans="1:6">
      <c r="B4" t="s">
        <v>122</v>
      </c>
      <c r="C4" t="s">
        <v>60</v>
      </c>
      <c r="D4" t="s">
        <v>9</v>
      </c>
      <c r="E4">
        <f>'Загальна інформація'!C13</f>
        <v>614</v>
      </c>
      <c r="F4">
        <v>2020</v>
      </c>
    </row>
    <row r="5" spans="1:6">
      <c r="B5" t="s">
        <v>122</v>
      </c>
      <c r="C5" t="s">
        <v>127</v>
      </c>
      <c r="D5" t="s">
        <v>5</v>
      </c>
      <c r="E5">
        <f>'Загальна інформація'!D11</f>
        <v>0</v>
      </c>
      <c r="F5">
        <v>2020</v>
      </c>
    </row>
    <row r="6" spans="1:6">
      <c r="B6" t="s">
        <v>122</v>
      </c>
      <c r="C6" t="s">
        <v>127</v>
      </c>
      <c r="D6" t="s">
        <v>7</v>
      </c>
      <c r="E6">
        <f>'Загальна інформація'!D12</f>
        <v>441</v>
      </c>
      <c r="F6">
        <v>2020</v>
      </c>
    </row>
    <row r="7" spans="1:6">
      <c r="B7" t="s">
        <v>122</v>
      </c>
      <c r="C7" t="s">
        <v>127</v>
      </c>
      <c r="D7" t="s">
        <v>9</v>
      </c>
      <c r="E7">
        <f>'Загальна інформація'!D13</f>
        <v>920</v>
      </c>
      <c r="F7">
        <v>2020</v>
      </c>
    </row>
    <row r="8" spans="1:6">
      <c r="B8" t="s">
        <v>122</v>
      </c>
      <c r="C8" t="s">
        <v>11</v>
      </c>
      <c r="D8" t="s">
        <v>13</v>
      </c>
      <c r="E8">
        <f>'Загальна інформація'!E15</f>
        <v>0</v>
      </c>
      <c r="F8">
        <v>2020</v>
      </c>
    </row>
    <row r="9" spans="1:6">
      <c r="B9" t="s">
        <v>122</v>
      </c>
      <c r="C9" t="s">
        <v>11</v>
      </c>
      <c r="D9" t="s">
        <v>15</v>
      </c>
      <c r="E9">
        <f>'Загальна інформація'!E16</f>
        <v>20</v>
      </c>
      <c r="F9">
        <v>2020</v>
      </c>
    </row>
    <row r="10" spans="1:6">
      <c r="B10" t="s">
        <v>122</v>
      </c>
      <c r="C10" t="s">
        <v>11</v>
      </c>
      <c r="D10" t="s">
        <v>16</v>
      </c>
      <c r="E10">
        <f>'Загальна інформація'!E17</f>
        <v>84</v>
      </c>
      <c r="F10">
        <v>2020</v>
      </c>
    </row>
    <row r="11" spans="1:6">
      <c r="B11" t="s">
        <v>122</v>
      </c>
      <c r="C11" t="s">
        <v>11</v>
      </c>
      <c r="D11" t="s">
        <v>17</v>
      </c>
      <c r="E11">
        <f>'Загальна інформація'!E18</f>
        <v>179</v>
      </c>
      <c r="F11">
        <v>2020</v>
      </c>
    </row>
    <row r="12" spans="1:6">
      <c r="B12" t="s">
        <v>122</v>
      </c>
      <c r="C12" t="s">
        <v>11</v>
      </c>
      <c r="D12" t="s">
        <v>18</v>
      </c>
      <c r="E12">
        <f>'Загальна інформація'!E19</f>
        <v>109</v>
      </c>
      <c r="F12">
        <v>2020</v>
      </c>
    </row>
    <row r="13" spans="1:6">
      <c r="B13" t="s">
        <v>122</v>
      </c>
      <c r="C13" t="s">
        <v>57</v>
      </c>
      <c r="D13" t="s">
        <v>19</v>
      </c>
      <c r="E13">
        <f>'Загальна інформація'!E21</f>
        <v>0</v>
      </c>
      <c r="F13">
        <v>2020</v>
      </c>
    </row>
    <row r="14" spans="1:6">
      <c r="B14" t="s">
        <v>122</v>
      </c>
      <c r="C14" t="s">
        <v>57</v>
      </c>
      <c r="D14" t="s">
        <v>56</v>
      </c>
      <c r="E14">
        <f>'Загальна інформація'!D22</f>
        <v>0</v>
      </c>
      <c r="F14">
        <v>2020</v>
      </c>
    </row>
    <row r="15" spans="1:6">
      <c r="B15" t="s">
        <v>122</v>
      </c>
      <c r="C15" t="s">
        <v>57</v>
      </c>
      <c r="D15" t="s">
        <v>104</v>
      </c>
      <c r="E15">
        <f>SUM('Загальна інформація'!C23+'Загальна інформація'!D23+'Загальна інформація'!E23)</f>
        <v>116</v>
      </c>
      <c r="F15">
        <v>2020</v>
      </c>
    </row>
  </sheetData>
  <phoneticPr fontId="7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E2" sqref="E2"/>
    </sheetView>
  </sheetViews>
  <sheetFormatPr defaultRowHeight="15"/>
  <cols>
    <col min="1" max="1" width="15.42578125" customWidth="1"/>
    <col min="2" max="2" width="58.5703125" customWidth="1"/>
    <col min="3" max="3" width="31.5703125" bestFit="1" customWidth="1"/>
    <col min="4" max="4" width="14.7109375" customWidth="1"/>
    <col min="5" max="5" width="35.140625" bestFit="1" customWidth="1"/>
    <col min="6" max="6" width="11.28515625" customWidth="1"/>
    <col min="7" max="7" width="9.5703125" customWidth="1"/>
  </cols>
  <sheetData>
    <row r="1" spans="1:7">
      <c r="A1" t="s">
        <v>108</v>
      </c>
      <c r="B1" t="s">
        <v>114</v>
      </c>
      <c r="C1" t="s">
        <v>124</v>
      </c>
      <c r="D1" t="s">
        <v>125</v>
      </c>
      <c r="E1" t="s">
        <v>126</v>
      </c>
      <c r="F1" t="s">
        <v>117</v>
      </c>
      <c r="G1" t="s">
        <v>118</v>
      </c>
    </row>
    <row r="2" spans="1:7">
      <c r="B2" t="s">
        <v>123</v>
      </c>
      <c r="C2" t="s">
        <v>62</v>
      </c>
      <c r="D2" t="s">
        <v>58</v>
      </c>
      <c r="E2" t="s">
        <v>53</v>
      </c>
      <c r="F2">
        <f>'Загальна інформація'!C27</f>
        <v>21</v>
      </c>
      <c r="G2">
        <v>2020</v>
      </c>
    </row>
    <row r="3" spans="1:7">
      <c r="B3" t="s">
        <v>123</v>
      </c>
      <c r="C3" t="s">
        <v>62</v>
      </c>
      <c r="D3" t="s">
        <v>59</v>
      </c>
      <c r="E3" t="s">
        <v>53</v>
      </c>
      <c r="F3">
        <f>'Загальна інформація'!C28</f>
        <v>0</v>
      </c>
      <c r="G3">
        <v>2020</v>
      </c>
    </row>
    <row r="4" spans="1:7">
      <c r="B4" t="s">
        <v>123</v>
      </c>
      <c r="C4" t="s">
        <v>65</v>
      </c>
      <c r="D4" t="s">
        <v>58</v>
      </c>
      <c r="E4" t="s">
        <v>53</v>
      </c>
      <c r="F4">
        <f>'Загальна інформація'!C30</f>
        <v>0</v>
      </c>
      <c r="G4">
        <v>2020</v>
      </c>
    </row>
    <row r="5" spans="1:7">
      <c r="B5" t="s">
        <v>123</v>
      </c>
      <c r="C5" t="s">
        <v>65</v>
      </c>
      <c r="D5" t="s">
        <v>59</v>
      </c>
      <c r="E5" t="s">
        <v>53</v>
      </c>
      <c r="F5">
        <f>'Загальна інформація'!C31</f>
        <v>842</v>
      </c>
      <c r="G5">
        <v>2020</v>
      </c>
    </row>
    <row r="6" spans="1:7">
      <c r="B6" t="s">
        <v>123</v>
      </c>
      <c r="C6" t="s">
        <v>62</v>
      </c>
      <c r="D6" t="s">
        <v>58</v>
      </c>
      <c r="E6" t="s">
        <v>52</v>
      </c>
      <c r="F6">
        <f>'Загальна інформація'!D27</f>
        <v>11</v>
      </c>
      <c r="G6">
        <v>2020</v>
      </c>
    </row>
    <row r="7" spans="1:7">
      <c r="B7" t="s">
        <v>123</v>
      </c>
      <c r="C7" t="s">
        <v>62</v>
      </c>
      <c r="D7" t="s">
        <v>59</v>
      </c>
      <c r="E7" t="s">
        <v>52</v>
      </c>
      <c r="F7">
        <f>'Загальна інформація'!D28</f>
        <v>0</v>
      </c>
      <c r="G7">
        <v>2020</v>
      </c>
    </row>
    <row r="8" spans="1:7">
      <c r="B8" t="s">
        <v>123</v>
      </c>
      <c r="C8" t="s">
        <v>65</v>
      </c>
      <c r="D8" t="s">
        <v>58</v>
      </c>
      <c r="E8" t="s">
        <v>52</v>
      </c>
      <c r="F8">
        <f>'Загальна інформація'!D30</f>
        <v>0</v>
      </c>
      <c r="G8">
        <v>2020</v>
      </c>
    </row>
    <row r="9" spans="1:7">
      <c r="B9" t="s">
        <v>123</v>
      </c>
      <c r="C9" t="s">
        <v>65</v>
      </c>
      <c r="D9" t="s">
        <v>59</v>
      </c>
      <c r="E9" t="s">
        <v>52</v>
      </c>
      <c r="F9">
        <f>'Загальна інформація'!D31</f>
        <v>1350</v>
      </c>
      <c r="G9">
        <v>2020</v>
      </c>
    </row>
    <row r="10" spans="1:7">
      <c r="B10" t="s">
        <v>123</v>
      </c>
      <c r="C10" t="s">
        <v>62</v>
      </c>
      <c r="D10" t="s">
        <v>58</v>
      </c>
      <c r="E10" t="s">
        <v>54</v>
      </c>
      <c r="F10">
        <f>'Загальна інформація'!E27</f>
        <v>0</v>
      </c>
      <c r="G10">
        <v>2020</v>
      </c>
    </row>
    <row r="11" spans="1:7">
      <c r="B11" t="s">
        <v>123</v>
      </c>
      <c r="C11" t="s">
        <v>62</v>
      </c>
      <c r="D11" t="s">
        <v>59</v>
      </c>
      <c r="E11" t="s">
        <v>54</v>
      </c>
      <c r="F11">
        <f>'Загальна інформація'!E28</f>
        <v>60</v>
      </c>
      <c r="G11">
        <v>2020</v>
      </c>
    </row>
    <row r="12" spans="1:7">
      <c r="B12" t="s">
        <v>123</v>
      </c>
      <c r="C12" t="s">
        <v>65</v>
      </c>
      <c r="D12" t="s">
        <v>58</v>
      </c>
      <c r="E12" t="s">
        <v>54</v>
      </c>
      <c r="F12">
        <f>'Загальна інформація'!E30</f>
        <v>0</v>
      </c>
      <c r="G12">
        <v>2020</v>
      </c>
    </row>
    <row r="13" spans="1:7">
      <c r="B13" t="s">
        <v>123</v>
      </c>
      <c r="C13" t="s">
        <v>65</v>
      </c>
      <c r="D13" t="s">
        <v>59</v>
      </c>
      <c r="E13" t="s">
        <v>54</v>
      </c>
      <c r="F13">
        <f>'Загальна інформація'!E31</f>
        <v>332</v>
      </c>
      <c r="G13">
        <v>2020</v>
      </c>
    </row>
  </sheetData>
  <phoneticPr fontId="7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D41" sqref="D41"/>
    </sheetView>
  </sheetViews>
  <sheetFormatPr defaultRowHeight="15"/>
  <cols>
    <col min="1" max="1" width="15.42578125" customWidth="1"/>
    <col min="2" max="2" width="34.28515625" bestFit="1" customWidth="1"/>
    <col min="3" max="3" width="19.5703125" bestFit="1" customWidth="1"/>
    <col min="4" max="4" width="86" bestFit="1" customWidth="1"/>
    <col min="5" max="5" width="11.28515625" customWidth="1"/>
    <col min="6" max="6" width="9.85546875" bestFit="1" customWidth="1"/>
  </cols>
  <sheetData>
    <row r="1" spans="1:6">
      <c r="A1" t="s">
        <v>108</v>
      </c>
      <c r="B1" t="s">
        <v>114</v>
      </c>
      <c r="C1" t="s">
        <v>115</v>
      </c>
      <c r="D1" t="s">
        <v>116</v>
      </c>
      <c r="E1" t="s">
        <v>117</v>
      </c>
      <c r="F1" t="s">
        <v>118</v>
      </c>
    </row>
    <row r="2" spans="1:6">
      <c r="A2" s="49"/>
      <c r="B2" s="49" t="s">
        <v>119</v>
      </c>
      <c r="C2" s="49" t="s">
        <v>137</v>
      </c>
      <c r="D2" s="50" t="s">
        <v>136</v>
      </c>
      <c r="E2" s="49">
        <f>'Загальна інформація'!C38</f>
        <v>28</v>
      </c>
      <c r="F2" s="49">
        <v>2020</v>
      </c>
    </row>
    <row r="3" spans="1:6">
      <c r="A3" s="49"/>
      <c r="B3" s="49" t="s">
        <v>119</v>
      </c>
      <c r="C3" s="49" t="s">
        <v>137</v>
      </c>
      <c r="D3" s="50" t="s">
        <v>131</v>
      </c>
      <c r="E3" s="49">
        <f>'Загальна інформація'!C39</f>
        <v>2</v>
      </c>
      <c r="F3" s="49">
        <v>2020</v>
      </c>
    </row>
    <row r="4" spans="1:6">
      <c r="A4" s="49"/>
      <c r="B4" s="51" t="s">
        <v>119</v>
      </c>
      <c r="C4" s="49" t="s">
        <v>137</v>
      </c>
      <c r="D4" s="50" t="s">
        <v>132</v>
      </c>
      <c r="E4" s="49">
        <f>'Загальна інформація'!C40</f>
        <v>113</v>
      </c>
      <c r="F4" s="49">
        <v>2020</v>
      </c>
    </row>
    <row r="5" spans="1:6">
      <c r="A5" s="49"/>
      <c r="B5" s="51" t="s">
        <v>119</v>
      </c>
      <c r="C5" s="51" t="s">
        <v>138</v>
      </c>
      <c r="D5" s="50" t="s">
        <v>135</v>
      </c>
      <c r="E5" s="49">
        <f>'Загальна інформація'!C41</f>
        <v>109</v>
      </c>
      <c r="F5" s="49">
        <v>2020</v>
      </c>
    </row>
    <row r="6" spans="1:6">
      <c r="A6" s="49"/>
      <c r="B6" s="51" t="s">
        <v>119</v>
      </c>
      <c r="C6" s="51" t="s">
        <v>138</v>
      </c>
      <c r="D6" s="50" t="s">
        <v>131</v>
      </c>
      <c r="E6" s="49">
        <f>'Загальна інформація'!C42</f>
        <v>4</v>
      </c>
      <c r="F6" s="49">
        <v>2020</v>
      </c>
    </row>
    <row r="7" spans="1:6">
      <c r="A7" s="49"/>
      <c r="B7" s="51" t="s">
        <v>119</v>
      </c>
      <c r="C7" s="51" t="s">
        <v>120</v>
      </c>
      <c r="D7" s="50" t="s">
        <v>71</v>
      </c>
      <c r="E7" s="49">
        <f>'Загальна інформація'!C43</f>
        <v>3</v>
      </c>
      <c r="F7" s="49">
        <v>2020</v>
      </c>
    </row>
    <row r="8" spans="1:6">
      <c r="A8" s="49"/>
      <c r="B8" s="51" t="s">
        <v>119</v>
      </c>
      <c r="C8" s="51" t="s">
        <v>120</v>
      </c>
      <c r="D8" s="50" t="s">
        <v>70</v>
      </c>
      <c r="E8" s="49">
        <f>'Загальна інформація'!C44</f>
        <v>0</v>
      </c>
      <c r="F8" s="49">
        <v>2020</v>
      </c>
    </row>
  </sheetData>
  <phoneticPr fontId="7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activeCell="A2" sqref="A2:A6"/>
    </sheetView>
  </sheetViews>
  <sheetFormatPr defaultRowHeight="15"/>
  <cols>
    <col min="1" max="1" width="15.42578125" customWidth="1"/>
    <col min="2" max="2" width="33.28515625" bestFit="1" customWidth="1"/>
    <col min="3" max="3" width="45.28515625" bestFit="1" customWidth="1"/>
    <col min="4" max="4" width="40.42578125" bestFit="1" customWidth="1"/>
    <col min="5" max="5" width="11.28515625" customWidth="1"/>
    <col min="6" max="6" width="9.5703125" customWidth="1"/>
  </cols>
  <sheetData>
    <row r="1" spans="1:6">
      <c r="A1" t="s">
        <v>108</v>
      </c>
      <c r="B1" t="s">
        <v>114</v>
      </c>
      <c r="C1" t="s">
        <v>115</v>
      </c>
      <c r="D1" t="s">
        <v>116</v>
      </c>
      <c r="E1" t="s">
        <v>117</v>
      </c>
      <c r="F1" t="s">
        <v>118</v>
      </c>
    </row>
    <row r="2" spans="1:6">
      <c r="B2" t="s">
        <v>121</v>
      </c>
      <c r="C2" t="s">
        <v>32</v>
      </c>
      <c r="E2">
        <f>'Загальна інформація'!C47</f>
        <v>12</v>
      </c>
      <c r="F2">
        <v>2020</v>
      </c>
    </row>
    <row r="3" spans="1:6">
      <c r="B3" t="s">
        <v>121</v>
      </c>
      <c r="C3" t="s">
        <v>64</v>
      </c>
      <c r="D3" t="s">
        <v>66</v>
      </c>
      <c r="E3">
        <f>'Загальна інформація'!C50</f>
        <v>1</v>
      </c>
      <c r="F3">
        <v>2020</v>
      </c>
    </row>
    <row r="4" spans="1:6">
      <c r="B4" t="s">
        <v>121</v>
      </c>
      <c r="C4" t="s">
        <v>64</v>
      </c>
      <c r="D4" t="s">
        <v>67</v>
      </c>
      <c r="E4">
        <f>'Загальна інформація'!C51</f>
        <v>5</v>
      </c>
      <c r="F4">
        <v>2020</v>
      </c>
    </row>
    <row r="5" spans="1:6">
      <c r="B5" t="s">
        <v>121</v>
      </c>
      <c r="C5" t="s">
        <v>64</v>
      </c>
      <c r="D5" t="s">
        <v>69</v>
      </c>
      <c r="E5">
        <f>'Загальна інформація'!C52</f>
        <v>1</v>
      </c>
      <c r="F5">
        <v>2020</v>
      </c>
    </row>
    <row r="6" spans="1:6">
      <c r="B6" t="s">
        <v>121</v>
      </c>
      <c r="C6" t="s">
        <v>64</v>
      </c>
      <c r="D6" t="s">
        <v>68</v>
      </c>
      <c r="E6">
        <f>'Загальна інформація'!C53</f>
        <v>63</v>
      </c>
      <c r="F6">
        <v>2020</v>
      </c>
    </row>
  </sheetData>
  <phoneticPr fontId="7" type="noConversion"/>
  <pageMargins left="0.7" right="0.7" top="0.75" bottom="0.75" header="0.3" footer="0.3"/>
  <ignoredErrors>
    <ignoredError sqref="E2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D5"/>
  <sheetViews>
    <sheetView workbookViewId="0">
      <selection activeCell="A2" sqref="A2:A5"/>
    </sheetView>
  </sheetViews>
  <sheetFormatPr defaultRowHeight="15"/>
  <cols>
    <col min="1" max="1" width="15.42578125" customWidth="1"/>
    <col min="2" max="2" width="51.7109375" bestFit="1" customWidth="1"/>
    <col min="3" max="3" width="18.42578125" customWidth="1"/>
    <col min="4" max="4" width="22.28515625" customWidth="1"/>
  </cols>
  <sheetData>
    <row r="1" spans="1:4">
      <c r="A1" t="s">
        <v>108</v>
      </c>
      <c r="B1" t="s">
        <v>111</v>
      </c>
      <c r="C1" t="s">
        <v>112</v>
      </c>
      <c r="D1" t="s">
        <v>113</v>
      </c>
    </row>
    <row r="2" spans="1:4">
      <c r="B2" t="str">
        <f>'Загальна інформація'!B58</f>
        <v>з державного бюджету</v>
      </c>
      <c r="C2" s="48">
        <f>'Загальна інформація'!C58</f>
        <v>0</v>
      </c>
      <c r="D2">
        <v>2020</v>
      </c>
    </row>
    <row r="3" spans="1:4">
      <c r="B3" t="str">
        <f>'Загальна інформація'!B59</f>
        <v>з місцевого бюджету</v>
      </c>
      <c r="C3" s="48">
        <f>'Загальна інформація'!C59</f>
        <v>2749999.16</v>
      </c>
      <c r="D3">
        <v>2020</v>
      </c>
    </row>
    <row r="4" spans="1:4">
      <c r="B4" t="str">
        <f>'Загальна інформація'!B60</f>
        <v>за кошти міжнародної технічної допомоги (грантів)</v>
      </c>
      <c r="C4" s="48">
        <f>'Загальна інформація'!C60</f>
        <v>0</v>
      </c>
      <c r="D4">
        <v>2020</v>
      </c>
    </row>
    <row r="5" spans="1:4">
      <c r="B5" t="str">
        <f>'Загальна інформація'!B61</f>
        <v>з інших надходжень, не заборонених законодавством</v>
      </c>
      <c r="C5" s="48">
        <f>'Загальна інформація'!C61</f>
        <v>135728</v>
      </c>
      <c r="D5">
        <v>2020</v>
      </c>
    </row>
  </sheetData>
  <phoneticPr fontId="7" type="noConversion"/>
  <pageMargins left="0.7" right="0.7" top="0.75" bottom="0.75" header="0.3" footer="0.3"/>
  <pageSetup paperSize="9" orientation="portrait" verticalDpi="0" r:id="rId1"/>
  <ignoredErrors>
    <ignoredError sqref="B2" calculatedColumn="1"/>
  </ignoredErrors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F7" sqref="F7"/>
    </sheetView>
  </sheetViews>
  <sheetFormatPr defaultRowHeight="15"/>
  <cols>
    <col min="1" max="1" width="15.42578125" customWidth="1"/>
    <col min="2" max="2" width="53" customWidth="1"/>
    <col min="3" max="3" width="27.42578125" customWidth="1"/>
    <col min="4" max="4" width="27.7109375" customWidth="1"/>
    <col min="5" max="5" width="42.140625" customWidth="1"/>
    <col min="6" max="6" width="46.28515625" customWidth="1"/>
    <col min="7" max="7" width="24.140625" customWidth="1"/>
  </cols>
  <sheetData>
    <row r="1" spans="1:8">
      <c r="A1" t="s">
        <v>108</v>
      </c>
      <c r="B1" t="s">
        <v>95</v>
      </c>
      <c r="C1" t="s">
        <v>109</v>
      </c>
      <c r="D1" t="s">
        <v>110</v>
      </c>
      <c r="E1" t="s">
        <v>98</v>
      </c>
      <c r="F1" t="s">
        <v>101</v>
      </c>
      <c r="G1" t="s">
        <v>99</v>
      </c>
      <c r="H1" t="s">
        <v>100</v>
      </c>
    </row>
    <row r="2" spans="1:8">
      <c r="B2" t="str">
        <f>'За напрямами _ люди'!A7</f>
        <v>запобігання корупції</v>
      </c>
      <c r="C2">
        <f>'За напрямами _ люди'!B7</f>
        <v>526</v>
      </c>
      <c r="D2">
        <f>'За напрямами _ люди'!C7</f>
        <v>194</v>
      </c>
      <c r="E2">
        <f>'За напрямами _ люди'!D7</f>
        <v>88</v>
      </c>
      <c r="F2">
        <f>'За напрямами _ люди'!E7</f>
        <v>0</v>
      </c>
      <c r="G2">
        <f>'За напрямами _ люди'!F7</f>
        <v>0</v>
      </c>
      <c r="H2">
        <f>'За напрямами _ люди'!G7</f>
        <v>1</v>
      </c>
    </row>
    <row r="3" spans="1:8">
      <c r="B3" t="str">
        <f>'За напрямами _ люди'!A8</f>
        <v>гендерна рівність</v>
      </c>
      <c r="C3">
        <f>'За напрямами _ люди'!B8</f>
        <v>76</v>
      </c>
      <c r="D3">
        <f>'За напрямами _ люди'!C8</f>
        <v>107</v>
      </c>
      <c r="E3">
        <f>'За напрямами _ люди'!D8</f>
        <v>43</v>
      </c>
      <c r="F3">
        <f>'За напрямами _ люди'!E8</f>
        <v>0</v>
      </c>
      <c r="G3">
        <f>'За напрямами _ люди'!F8</f>
        <v>0</v>
      </c>
      <c r="H3">
        <f>'За напрямами _ люди'!G8</f>
        <v>5</v>
      </c>
    </row>
    <row r="4" spans="1:8">
      <c r="B4" t="str">
        <f>'За напрямами _ люди'!A9</f>
        <v>детінізація доходів</v>
      </c>
      <c r="C4">
        <f>'За напрямами _ люди'!B9</f>
        <v>21</v>
      </c>
      <c r="D4">
        <f>'За напрямами _ люди'!C9</f>
        <v>21</v>
      </c>
      <c r="E4">
        <f>'За напрямами _ люди'!D9</f>
        <v>61</v>
      </c>
      <c r="F4">
        <f>'За напрямами _ люди'!E9</f>
        <v>0</v>
      </c>
      <c r="G4">
        <f>'За напрямами _ люди'!F9</f>
        <v>0</v>
      </c>
      <c r="H4">
        <f>'За напрямами _ люди'!G9</f>
        <v>5</v>
      </c>
    </row>
    <row r="5" spans="1:8">
      <c r="B5" t="str">
        <f>'За напрямами _ люди'!A10</f>
        <v>децентралізація фінансової системи, зміцнення матеріальної та фінансової основи місцевого самоврядування</v>
      </c>
      <c r="C5">
        <f>'За напрямами _ люди'!B10</f>
        <v>0</v>
      </c>
      <c r="D5">
        <f>'За напрямами _ люди'!C10</f>
        <v>117</v>
      </c>
      <c r="E5">
        <f>'За напрямами _ люди'!D10</f>
        <v>98</v>
      </c>
      <c r="F5">
        <f>'За напрямами _ люди'!E10</f>
        <v>0</v>
      </c>
      <c r="G5">
        <f>'За напрямами _ люди'!F10</f>
        <v>0</v>
      </c>
      <c r="H5">
        <f>'За напрямами _ люди'!G10</f>
        <v>0</v>
      </c>
    </row>
    <row r="6" spans="1:8">
      <c r="B6" t="str">
        <f>'За напрямами _ люди'!A11</f>
        <v>дотримання прав людини та протидія дискримінації</v>
      </c>
      <c r="C6">
        <f>'За напрямами _ люди'!B11</f>
        <v>76</v>
      </c>
      <c r="D6">
        <f>'За напрямами _ люди'!C11</f>
        <v>119</v>
      </c>
      <c r="E6">
        <f>'За напрямами _ люди'!D11</f>
        <v>86</v>
      </c>
      <c r="F6">
        <f>'За напрямами _ люди'!E11</f>
        <v>0</v>
      </c>
      <c r="G6">
        <f>'За напрямами _ люди'!F11</f>
        <v>0</v>
      </c>
      <c r="H6">
        <f>'За напрямами _ люди'!G11</f>
        <v>18</v>
      </c>
    </row>
    <row r="7" spans="1:8">
      <c r="B7" t="str">
        <f>'За напрямами _ люди'!A12</f>
        <v>ефективне урядування</v>
      </c>
      <c r="C7">
        <f>'За напрямами _ люди'!B12</f>
        <v>68</v>
      </c>
      <c r="D7">
        <f>'За напрямами _ люди'!C12</f>
        <v>53</v>
      </c>
      <c r="E7">
        <f>'За напрямами _ люди'!D12</f>
        <v>60</v>
      </c>
      <c r="F7">
        <f>'За напрямами _ люди'!E12</f>
        <v>0</v>
      </c>
      <c r="G7">
        <f>'За напрямами _ люди'!F12</f>
        <v>0</v>
      </c>
      <c r="H7">
        <f>'За напрямами _ люди'!G12</f>
        <v>5</v>
      </c>
    </row>
    <row r="8" spans="1:8">
      <c r="B8" t="str">
        <f>'За напрямами _ люди'!A13</f>
        <v>євроатлантична інтеграція</v>
      </c>
      <c r="C8">
        <f>'За напрямами _ люди'!B13</f>
        <v>0</v>
      </c>
      <c r="D8">
        <f>'За напрямами _ люди'!C13</f>
        <v>23</v>
      </c>
      <c r="E8">
        <f>'За напрямами _ люди'!D13</f>
        <v>14</v>
      </c>
      <c r="F8">
        <f>'За напрямами _ люди'!E13</f>
        <v>0</v>
      </c>
      <c r="G8">
        <f>'За напрямами _ люди'!F13</f>
        <v>0</v>
      </c>
      <c r="H8">
        <f>'За напрямами _ люди'!G13</f>
        <v>0</v>
      </c>
    </row>
    <row r="9" spans="1:8">
      <c r="B9" t="str">
        <f>'За напрямами _ люди'!A14</f>
        <v>європейська інтеграція</v>
      </c>
      <c r="C9">
        <f>'За напрямами _ люди'!B14</f>
        <v>4</v>
      </c>
      <c r="D9">
        <f>'За напрямами _ люди'!C14</f>
        <v>258</v>
      </c>
      <c r="E9">
        <f>'За напрямами _ люди'!D14</f>
        <v>65</v>
      </c>
      <c r="F9">
        <f>'За напрямами _ люди'!E14</f>
        <v>0</v>
      </c>
      <c r="G9">
        <f>'За напрямами _ люди'!F14</f>
        <v>0</v>
      </c>
      <c r="H9">
        <f>'За напрямами _ люди'!G14</f>
        <v>0</v>
      </c>
    </row>
    <row r="10" spans="1:8">
      <c r="B10" t="str">
        <f>'За напрямами _ люди'!A15</f>
        <v>захист персональних даних</v>
      </c>
      <c r="C10">
        <f>'За напрямами _ люди'!B15</f>
        <v>173</v>
      </c>
      <c r="D10">
        <f>'За напрямами _ люди'!C15</f>
        <v>118</v>
      </c>
      <c r="E10">
        <f>'За напрямами _ люди'!D15</f>
        <v>67</v>
      </c>
      <c r="F10">
        <f>'За напрямами _ люди'!E15</f>
        <v>0</v>
      </c>
      <c r="G10">
        <f>'За напрямами _ люди'!F15</f>
        <v>0</v>
      </c>
      <c r="H10">
        <f>'За напрямами _ люди'!G15</f>
        <v>0</v>
      </c>
    </row>
    <row r="11" spans="1:8">
      <c r="B11" t="str">
        <f>'За напрямами _ люди'!A16</f>
        <v>захист прав осіб з інвалідністю</v>
      </c>
      <c r="C11">
        <f>'За напрямами _ люди'!B16</f>
        <v>0</v>
      </c>
      <c r="D11">
        <f>'За напрямами _ люди'!C16</f>
        <v>17</v>
      </c>
      <c r="E11">
        <f>'За напрямами _ люди'!D16</f>
        <v>39</v>
      </c>
      <c r="F11">
        <f>'За напрямами _ люди'!E16</f>
        <v>0</v>
      </c>
      <c r="G11">
        <f>'За напрямами _ люди'!F16</f>
        <v>0</v>
      </c>
      <c r="H11">
        <f>'За напрямами _ люди'!G16</f>
        <v>13</v>
      </c>
    </row>
    <row r="12" spans="1:8">
      <c r="B12" t="str">
        <f>'За напрямами _ люди'!A17</f>
        <v>захист прав споживачів</v>
      </c>
      <c r="C12">
        <f>'За напрямами _ люди'!B17</f>
        <v>0</v>
      </c>
      <c r="D12">
        <f>'За напрямами _ люди'!C17</f>
        <v>7</v>
      </c>
      <c r="E12">
        <f>'За напрямами _ люди'!D17</f>
        <v>69</v>
      </c>
      <c r="F12">
        <f>'За напрямами _ люди'!E17</f>
        <v>0</v>
      </c>
      <c r="G12">
        <f>'За напрямами _ люди'!F17</f>
        <v>0</v>
      </c>
      <c r="H12">
        <f>'За напрямами _ люди'!G17</f>
        <v>2</v>
      </c>
    </row>
    <row r="13" spans="1:8">
      <c r="B13" t="str">
        <f>'За напрямами _ люди'!A18</f>
        <v>зміна клімату</v>
      </c>
      <c r="C13">
        <f>'За напрямами _ люди'!B18</f>
        <v>0</v>
      </c>
      <c r="D13">
        <f>'За напрямами _ люди'!C18</f>
        <v>0</v>
      </c>
      <c r="E13">
        <f>'За напрямами _ люди'!D18</f>
        <v>43</v>
      </c>
      <c r="F13">
        <f>'За напрямами _ люди'!E18</f>
        <v>0</v>
      </c>
      <c r="G13">
        <f>'За напрямами _ люди'!F18</f>
        <v>0</v>
      </c>
      <c r="H13">
        <f>'За напрямами _ люди'!G18</f>
        <v>0</v>
      </c>
    </row>
    <row r="14" spans="1:8">
      <c r="B14" t="str">
        <f>'За напрямами _ люди'!A19</f>
        <v>інноваційний розвиток</v>
      </c>
      <c r="C14">
        <f>'За напрямами _ люди'!B19</f>
        <v>0</v>
      </c>
      <c r="D14">
        <f>'За напрямами _ люди'!C19</f>
        <v>66</v>
      </c>
      <c r="E14">
        <f>'За напрямами _ люди'!D19</f>
        <v>57</v>
      </c>
      <c r="F14">
        <f>'За напрямами _ люди'!E19</f>
        <v>0</v>
      </c>
      <c r="G14">
        <f>'За напрямами _ люди'!F19</f>
        <v>0</v>
      </c>
      <c r="H14">
        <f>'За напрямами _ люди'!G19</f>
        <v>1</v>
      </c>
    </row>
    <row r="15" spans="1:8">
      <c r="B15" t="str">
        <f>'За напрямами _ люди'!A20</f>
        <v>місцеве самоврядування</v>
      </c>
      <c r="C15">
        <f>'За напрямами _ люди'!B20</f>
        <v>197</v>
      </c>
      <c r="D15">
        <f>'За напрямами _ люди'!C20</f>
        <v>73</v>
      </c>
      <c r="E15">
        <f>'За напрямами _ люди'!D20</f>
        <v>91</v>
      </c>
      <c r="F15">
        <f>'За напрямами _ люди'!E20</f>
        <v>0</v>
      </c>
      <c r="G15">
        <f>'За напрямами _ люди'!F20</f>
        <v>0</v>
      </c>
      <c r="H15">
        <f>'За напрямами _ люди'!G20</f>
        <v>6</v>
      </c>
    </row>
    <row r="16" spans="1:8">
      <c r="B16" t="str">
        <f>'За напрямами _ люди'!A21</f>
        <v>надання адміністративних послуг</v>
      </c>
      <c r="C16">
        <f>'За напрямами _ люди'!B21</f>
        <v>0</v>
      </c>
      <c r="D16">
        <f>'За напрямами _ люди'!C21</f>
        <v>31</v>
      </c>
      <c r="E16">
        <f>'За напрямами _ люди'!D21</f>
        <v>30</v>
      </c>
      <c r="F16">
        <f>'За напрямами _ люди'!E21</f>
        <v>0</v>
      </c>
      <c r="G16">
        <f>'За напрямами _ люди'!F21</f>
        <v>0</v>
      </c>
      <c r="H16">
        <f>'За напрямами _ люди'!G21</f>
        <v>0</v>
      </c>
    </row>
    <row r="17" spans="2:8">
      <c r="B17" t="str">
        <f>'За напрямами _ люди'!A22</f>
        <v>національно-патріотичне виховання дітей та молоді</v>
      </c>
      <c r="C17">
        <f>'За напрямами _ люди'!B22</f>
        <v>0</v>
      </c>
      <c r="D17">
        <f>'За напрямами _ люди'!C22</f>
        <v>26</v>
      </c>
      <c r="E17">
        <f>'За напрямами _ люди'!D22</f>
        <v>123</v>
      </c>
      <c r="F17">
        <f>'За напрямами _ люди'!E22</f>
        <v>0</v>
      </c>
      <c r="G17">
        <f>'За напрямами _ люди'!F22</f>
        <v>0</v>
      </c>
      <c r="H17">
        <f>'За напрямами _ люди'!G22</f>
        <v>2</v>
      </c>
    </row>
    <row r="18" spans="2:8">
      <c r="B18" t="str">
        <f>'За напрямами _ люди'!A23</f>
        <v>публічне управління, проектний менеджмент та планування розвитку територіальних громад</v>
      </c>
      <c r="C18">
        <f>'За напрямами _ люди'!B23</f>
        <v>0</v>
      </c>
      <c r="D18">
        <f>'За напрямами _ люди'!C23</f>
        <v>60</v>
      </c>
      <c r="E18">
        <f>'За напрямами _ люди'!D23</f>
        <v>196</v>
      </c>
      <c r="F18">
        <f>'За напрямами _ люди'!E23</f>
        <v>0</v>
      </c>
      <c r="G18">
        <f>'За напрямами _ люди'!F23</f>
        <v>0</v>
      </c>
      <c r="H18">
        <f>'За напрямами _ люди'!G23</f>
        <v>20</v>
      </c>
    </row>
    <row r="19" spans="2:8">
      <c r="B19" t="str">
        <f>'За напрямами _ люди'!A24</f>
        <v>стратегічне планування, аналіз політики, нормопроектування</v>
      </c>
      <c r="C19">
        <f>'За напрямами _ люди'!B24</f>
        <v>71</v>
      </c>
      <c r="D19">
        <f>'За напрямами _ люди'!C24</f>
        <v>0</v>
      </c>
      <c r="E19">
        <f>'За напрямами _ люди'!D24</f>
        <v>0</v>
      </c>
      <c r="F19">
        <f>'За напрямами _ люди'!E24</f>
        <v>0</v>
      </c>
      <c r="G19">
        <f>'За напрямами _ люди'!F24</f>
        <v>0</v>
      </c>
      <c r="H19">
        <f>'За напрямами _ люди'!G24</f>
        <v>0</v>
      </c>
    </row>
    <row r="20" spans="2:8">
      <c r="B20" t="str">
        <f>'За напрямами _ люди'!A25</f>
        <v>стратегічні комунікації</v>
      </c>
      <c r="C20">
        <f>'За напрямами _ люди'!B25</f>
        <v>11</v>
      </c>
      <c r="D20">
        <f>'За напрямами _ люди'!C25</f>
        <v>0</v>
      </c>
      <c r="E20">
        <f>'За напрямами _ люди'!D25</f>
        <v>0</v>
      </c>
      <c r="F20">
        <f>'За напрямами _ люди'!E25</f>
        <v>0</v>
      </c>
      <c r="G20">
        <f>'За напрямами _ люди'!F25</f>
        <v>0</v>
      </c>
      <c r="H20">
        <f>'За напрямами _ люди'!G25</f>
        <v>0</v>
      </c>
    </row>
    <row r="21" spans="2:8">
      <c r="B21" t="str">
        <f>'За напрямами _ люди'!A26</f>
        <v>управління 
державними фінансами</v>
      </c>
      <c r="C21">
        <f>'За напрямами _ люди'!B26</f>
        <v>126</v>
      </c>
      <c r="D21">
        <f>'За напрямами _ люди'!C26</f>
        <v>123</v>
      </c>
      <c r="E21">
        <f>'За напрямами _ люди'!D26</f>
        <v>81</v>
      </c>
      <c r="F21">
        <f>'За напрямами _ люди'!E26</f>
        <v>0</v>
      </c>
      <c r="G21">
        <f>'За напрямами _ люди'!F26</f>
        <v>0</v>
      </c>
      <c r="H21">
        <f>'За напрямами _ люди'!G26</f>
        <v>5</v>
      </c>
    </row>
    <row r="22" spans="2:8">
      <c r="B22" t="str">
        <f>'За напрямами _ люди'!A27</f>
        <v>управління персоналом</v>
      </c>
      <c r="C22">
        <f>'За напрямами _ люди'!B27</f>
        <v>204</v>
      </c>
      <c r="D22">
        <f>'За напрямами _ люди'!C27</f>
        <v>202</v>
      </c>
      <c r="E22">
        <f>'За напрямами _ люди'!D27</f>
        <v>117</v>
      </c>
      <c r="F22">
        <f>'За напрямами _ люди'!E27</f>
        <v>0</v>
      </c>
      <c r="G22">
        <f>'За напрямами _ люди'!F27</f>
        <v>0</v>
      </c>
      <c r="H22">
        <f>'За напрямами _ люди'!G27</f>
        <v>0</v>
      </c>
    </row>
    <row r="23" spans="2:8">
      <c r="B23" t="str">
        <f>'За напрямами _ люди'!A28</f>
        <v>формування та виконання місцевих бюджетів</v>
      </c>
      <c r="C23">
        <f>'За напрямами _ люди'!B28</f>
        <v>25</v>
      </c>
      <c r="D23">
        <f>'За напрямами _ люди'!C28</f>
        <v>152</v>
      </c>
      <c r="E23">
        <f>'За напрямами _ люди'!D28</f>
        <v>98</v>
      </c>
      <c r="F23">
        <f>'За напрямами _ люди'!E28</f>
        <v>0</v>
      </c>
      <c r="G23">
        <f>'За напрямами _ люди'!F28</f>
        <v>0</v>
      </c>
      <c r="H23">
        <f>'За напрямами _ люди'!G28</f>
        <v>0</v>
      </c>
    </row>
  </sheetData>
  <phoneticPr fontId="7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Загальна інформація</vt:lpstr>
      <vt:lpstr>За напрямами _ люди</vt:lpstr>
      <vt:lpstr>Учасники навчання за категоріям</vt:lpstr>
      <vt:lpstr>Учасники навчання за прогамами</vt:lpstr>
      <vt:lpstr>Викладачі</vt:lpstr>
      <vt:lpstr>Забезпечення</vt:lpstr>
      <vt:lpstr>Фінанси</vt:lpstr>
      <vt:lpstr>Напрями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Юрій Миколайович Жук</dc:creator>
  <cp:lastModifiedBy>PC</cp:lastModifiedBy>
  <cp:lastPrinted>2020-03-06T07:47:00Z</cp:lastPrinted>
  <dcterms:created xsi:type="dcterms:W3CDTF">2019-12-24T16:25:52Z</dcterms:created>
  <dcterms:modified xsi:type="dcterms:W3CDTF">2021-02-03T09:42:37Z</dcterms:modified>
</cp:coreProperties>
</file>